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ОСН" sheetId="1" r:id="rId1"/>
    <sheet name="ПЗ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<sst xmlns="http://schemas.openxmlformats.org/spreadsheetml/2006/main" count="452" uniqueCount="267">
  <si>
    <t>№ з/п</t>
  </si>
  <si>
    <t>Найменування</t>
  </si>
  <si>
    <t>інвентарний/номенклатурний номер</t>
  </si>
  <si>
    <t>Один. вимір.</t>
  </si>
  <si>
    <t>ціна за од.</t>
  </si>
  <si>
    <t>кількість</t>
  </si>
  <si>
    <t>Вартість</t>
  </si>
  <si>
    <t>примітка</t>
  </si>
  <si>
    <t>Будівля музичної школи</t>
  </si>
  <si>
    <t>шт</t>
  </si>
  <si>
    <t>10310002</t>
  </si>
  <si>
    <t>Сарай</t>
  </si>
  <si>
    <t>10310003</t>
  </si>
  <si>
    <t>ВСЬОГО ПО РАХ. 1013 "Будівлі, споруди та передавальні пристрої"</t>
  </si>
  <si>
    <t>Аккордеон Вольтмейс</t>
  </si>
  <si>
    <t>шт.</t>
  </si>
  <si>
    <t>Аккордеон Мрія</t>
  </si>
  <si>
    <t>Баян Етюд</t>
  </si>
  <si>
    <t>Баян Салют</t>
  </si>
  <si>
    <t>Газовий автомат</t>
  </si>
  <si>
    <t>10490022/1-2</t>
  </si>
  <si>
    <t>10148002/1-2</t>
  </si>
  <si>
    <t>Мікрофон</t>
  </si>
  <si>
    <t>10490029/1-2</t>
  </si>
  <si>
    <t>101480029/1-2</t>
  </si>
  <si>
    <t>Піаніно Петроф</t>
  </si>
  <si>
    <t>Піаніно Україна</t>
  </si>
  <si>
    <t>10490004/1-2</t>
  </si>
  <si>
    <t>101480004/1-2</t>
  </si>
  <si>
    <t>10490010/1-2</t>
  </si>
  <si>
    <t>101480010/1-2</t>
  </si>
  <si>
    <t>Рояль Красн.Октябрь</t>
  </si>
  <si>
    <t>Фортепіано Україна</t>
  </si>
  <si>
    <t>Цимбали</t>
  </si>
  <si>
    <t>Цимбали б/у Чернігівські</t>
  </si>
  <si>
    <t>Насос циркулярний WILO-40/60</t>
  </si>
  <si>
    <t>Котел опалюв.КТН50СР</t>
  </si>
  <si>
    <t>комп.</t>
  </si>
  <si>
    <t xml:space="preserve">Сист.блок CPU_DC_E5400_2.7GHzP5KPL-AM/2GB/500/DVD-RW/ATX/K_Log250/M_Log_S96/Gem_611/Win_7Pro </t>
  </si>
  <si>
    <t xml:space="preserve">Монітор 21.5 LG W2246S-BF   </t>
  </si>
  <si>
    <t xml:space="preserve">Багатофункціональний пристрій Canon MF4018 </t>
  </si>
  <si>
    <t xml:space="preserve">Факс Panasonik KX-FT982 </t>
  </si>
  <si>
    <t xml:space="preserve">Кулер Cristal </t>
  </si>
  <si>
    <r>
      <t>Аккордеон Вельтмейстер 120б.11рег.</t>
    </r>
    <r>
      <rPr>
        <sz val="10"/>
        <color indexed="10"/>
        <rFont val="Times New Roman"/>
        <family val="1"/>
      </rPr>
      <t xml:space="preserve"> </t>
    </r>
  </si>
  <si>
    <t>Акордеон РОЯЛ СТАНДАРТ 80б.</t>
  </si>
  <si>
    <t xml:space="preserve">Гітара класична </t>
  </si>
  <si>
    <t xml:space="preserve">Скрипка МАКСТОН 1-4. </t>
  </si>
  <si>
    <t xml:space="preserve">Скрипка МАКСТОН 3-4 </t>
  </si>
  <si>
    <t xml:space="preserve">Скрипка МАКСТОН 1-2. </t>
  </si>
  <si>
    <t xml:space="preserve">Скрипка МАКСТОН 4-4. </t>
  </si>
  <si>
    <t xml:space="preserve">Флейта МАКСТОН </t>
  </si>
  <si>
    <t xml:space="preserve">Синтезатор YAMAHA DGX-630 </t>
  </si>
  <si>
    <t xml:space="preserve">Активна акустична система з стойками </t>
  </si>
  <si>
    <r>
      <t xml:space="preserve">Фортепіано Україна </t>
    </r>
    <r>
      <rPr>
        <sz val="10"/>
        <color indexed="10"/>
        <rFont val="Times New Roman"/>
        <family val="1"/>
      </rPr>
      <t>11.2014р.</t>
    </r>
  </si>
  <si>
    <t>101480057/1-2</t>
  </si>
  <si>
    <r>
      <t xml:space="preserve">Баян Етюд </t>
    </r>
    <r>
      <rPr>
        <sz val="10"/>
        <color indexed="10"/>
        <rFont val="Times New Roman"/>
        <family val="1"/>
      </rPr>
      <t>11.2014р.</t>
    </r>
  </si>
  <si>
    <t>101480057/2</t>
  </si>
  <si>
    <r>
      <t xml:space="preserve">Акордеон </t>
    </r>
    <r>
      <rPr>
        <sz val="10"/>
        <color indexed="10"/>
        <rFont val="Times New Roman"/>
        <family val="1"/>
      </rPr>
      <t>11.2014р.</t>
    </r>
  </si>
  <si>
    <t>101460057/3</t>
  </si>
  <si>
    <t>ВСЬОГО ПО РАХ.  1014 "Машини та обладнання"</t>
  </si>
  <si>
    <t>Шкаф платяний</t>
  </si>
  <si>
    <t>10630001/1-2</t>
  </si>
  <si>
    <t>101630001/1-2</t>
  </si>
  <si>
    <t>Шкаф книжний</t>
  </si>
  <si>
    <t>10600002/1-2</t>
  </si>
  <si>
    <t>101630002/1-2</t>
  </si>
  <si>
    <t>10630004/3</t>
  </si>
  <si>
    <t>101630004/1-3</t>
  </si>
  <si>
    <t>Шкаф 2-ох дверний</t>
  </si>
  <si>
    <t>10630005/1-2</t>
  </si>
  <si>
    <t>101630005/1-2</t>
  </si>
  <si>
    <t>Шкаф-вітрина</t>
  </si>
  <si>
    <t>Стіл 1-но тумбовий</t>
  </si>
  <si>
    <t>10630008/1-2</t>
  </si>
  <si>
    <t>101630008/1-2</t>
  </si>
  <si>
    <t>ВСЬОГО ПО РАХ.  1016 "Інструменти, прилади, інвентар"</t>
  </si>
  <si>
    <t>Синтезатор</t>
  </si>
  <si>
    <t>Пюпітр</t>
  </si>
  <si>
    <t>1130002/1-3</t>
  </si>
  <si>
    <t>Сопілка</t>
  </si>
  <si>
    <t>1130003/1-5</t>
  </si>
  <si>
    <t>Сопілка альт</t>
  </si>
  <si>
    <t>Сопілка дводенцівка</t>
  </si>
  <si>
    <t>Бандура</t>
  </si>
  <si>
    <t>1130009/1-4</t>
  </si>
  <si>
    <t>11130009/1-5</t>
  </si>
  <si>
    <t>Флейта</t>
  </si>
  <si>
    <t>Скрипка</t>
  </si>
  <si>
    <t>11130011/1-3</t>
  </si>
  <si>
    <t>Вогнегаситель порошковий ОП-2-01</t>
  </si>
  <si>
    <t>Сарай-котельня</t>
  </si>
  <si>
    <t>Ворота металеві</t>
  </si>
  <si>
    <t xml:space="preserve">Картр. oригін. CANON FX-10 Toner/Drum  </t>
  </si>
  <si>
    <t xml:space="preserve">DVD-плеєр Samsung DVD-C360 </t>
  </si>
  <si>
    <t xml:space="preserve">Стілець </t>
  </si>
  <si>
    <t>11130019/1-40</t>
  </si>
  <si>
    <t>11130019-1/1-41</t>
  </si>
  <si>
    <t xml:space="preserve">Мікрофон динамічний з кабелем 10м. </t>
  </si>
  <si>
    <t xml:space="preserve">Стойка мікрофона </t>
  </si>
  <si>
    <t xml:space="preserve">Пюпітр </t>
  </si>
  <si>
    <t>11130022/1-6</t>
  </si>
  <si>
    <t xml:space="preserve">Тюнер-метроном </t>
  </si>
  <si>
    <t xml:space="preserve">Адаптер для синтезатора YAMAHA DGX </t>
  </si>
  <si>
    <t xml:space="preserve">Педаль для синтезатора YAMAHA DGX </t>
  </si>
  <si>
    <t xml:space="preserve">Накопичувач </t>
  </si>
  <si>
    <t>Конвектор Електричний Under Price CH-15MI</t>
  </si>
  <si>
    <t>11130027/1-7</t>
  </si>
  <si>
    <t>11130028/1-4</t>
  </si>
  <si>
    <t>Вішак решітка в коридор на 24 учні</t>
  </si>
  <si>
    <t>Лава учнівська</t>
  </si>
  <si>
    <t>11130030/1-2</t>
  </si>
  <si>
    <t>Кулер HotFrost D95F</t>
  </si>
  <si>
    <t>Бутиль 18,9 л.</t>
  </si>
  <si>
    <t>11130032/1-2</t>
  </si>
  <si>
    <t xml:space="preserve"> БФП HP LaserJet</t>
  </si>
  <si>
    <t>РАЗОМ по 1113  Малоцінні необоротні матеріальні активи</t>
  </si>
  <si>
    <t>Вивіска</t>
  </si>
  <si>
    <t>2210002</t>
  </si>
  <si>
    <t>Вішалка</t>
  </si>
  <si>
    <t>2210004/1-2</t>
  </si>
  <si>
    <t>2210005/1-20</t>
  </si>
  <si>
    <t>Газовий лічильник</t>
  </si>
  <si>
    <t>2210006</t>
  </si>
  <si>
    <t>Гітара 6-ти струн.</t>
  </si>
  <si>
    <t>2210007</t>
  </si>
  <si>
    <t>Драбина</t>
  </si>
  <si>
    <t>2210009</t>
  </si>
  <si>
    <t>Етажерка</t>
  </si>
  <si>
    <t>2210010/2</t>
  </si>
  <si>
    <t>Корзина для сміття</t>
  </si>
  <si>
    <t>2210017/1-2</t>
  </si>
  <si>
    <t>Крісла</t>
  </si>
  <si>
    <t>2210018</t>
  </si>
  <si>
    <t>Куток відпочинку</t>
  </si>
  <si>
    <t>2210019</t>
  </si>
  <si>
    <t>Парта</t>
  </si>
  <si>
    <t>2210023/1-4</t>
  </si>
  <si>
    <t>Підставка під телевізор</t>
  </si>
  <si>
    <t>2210024</t>
  </si>
  <si>
    <t>Полка книжна</t>
  </si>
  <si>
    <t>2210027</t>
  </si>
  <si>
    <t>Портрети композиторів</t>
  </si>
  <si>
    <t>2210028/1-2</t>
  </si>
  <si>
    <t>Портьєри коричневі</t>
  </si>
  <si>
    <t>2210029</t>
  </si>
  <si>
    <t>Рамки</t>
  </si>
  <si>
    <t>2210031/1-7</t>
  </si>
  <si>
    <t>Світильник</t>
  </si>
  <si>
    <t>2210032</t>
  </si>
  <si>
    <t>Сейф</t>
  </si>
  <si>
    <t>2210033</t>
  </si>
  <si>
    <t>2210035/1-6</t>
  </si>
  <si>
    <t>Стіл аудиторський</t>
  </si>
  <si>
    <t>2210037/2-11</t>
  </si>
  <si>
    <t>Стілець для піаніно</t>
  </si>
  <si>
    <t>2210039/1-2</t>
  </si>
  <si>
    <t>2210040</t>
  </si>
  <si>
    <t>Телефон</t>
  </si>
  <si>
    <t>2210043</t>
  </si>
  <si>
    <t>2210044</t>
  </si>
  <si>
    <t>Тюль</t>
  </si>
  <si>
    <t>Утюг</t>
  </si>
  <si>
    <t>2210046</t>
  </si>
  <si>
    <t>2210048/1-2</t>
  </si>
  <si>
    <t>Огорожа</t>
  </si>
  <si>
    <t>2210050</t>
  </si>
  <si>
    <t>Вбиральня</t>
  </si>
  <si>
    <t xml:space="preserve">Опори активні ел.конвектора КОА-02   </t>
  </si>
  <si>
    <t>2210051/57</t>
  </si>
  <si>
    <t>РАЗОМ по 1812  Малоцінні та швидкозношувані предмети</t>
  </si>
  <si>
    <t>Стільчик для піаніно</t>
  </si>
  <si>
    <t xml:space="preserve">Вішалка дерев’яна </t>
  </si>
  <si>
    <t>Стіл письмовий</t>
  </si>
  <si>
    <t>Коврові дорожки</t>
  </si>
  <si>
    <t>Ваза</t>
  </si>
  <si>
    <t>Картини великі</t>
  </si>
  <si>
    <t>Настінні декоративні тарілки</t>
  </si>
  <si>
    <t>Годинник настінний</t>
  </si>
  <si>
    <t>Сервант</t>
  </si>
  <si>
    <t>Столик</t>
  </si>
  <si>
    <t>Підставка для квітів</t>
  </si>
  <si>
    <t>Стільчики</t>
  </si>
  <si>
    <t>Карніз дерев’яний</t>
  </si>
  <si>
    <t>Крісло м’яке</t>
  </si>
  <si>
    <t>Тумба для паперів (стара)</t>
  </si>
  <si>
    <t>Стенди</t>
  </si>
  <si>
    <t>Тумба для паперів 3-х дверна</t>
  </si>
  <si>
    <t>Столики</t>
  </si>
  <si>
    <t>Дерев’яні лавки</t>
  </si>
  <si>
    <t>Доска шкільна</t>
  </si>
  <si>
    <t>Дерев’яна тумба для телевізора</t>
  </si>
  <si>
    <t>Печка кахельна</t>
  </si>
  <si>
    <t>Крісла театральні м’які</t>
  </si>
  <si>
    <t>Обладнання балетного залу (дзеркала і станок)</t>
  </si>
  <si>
    <t>Стільці</t>
  </si>
  <si>
    <t xml:space="preserve">Світильники </t>
  </si>
  <si>
    <t xml:space="preserve">Електр. Чайник DOMOTEC </t>
  </si>
  <si>
    <t>Кавоварка Cafeteria Roma</t>
  </si>
  <si>
    <t>Магнітофон Panasonic RX-D29</t>
  </si>
  <si>
    <t>Піаніно „Україна”</t>
  </si>
  <si>
    <t>Магнітофон VSD MS-1880</t>
  </si>
  <si>
    <t>Телевізор PHILIPS</t>
  </si>
  <si>
    <t>DVD програвач LD DVU 854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</si>
  <si>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</si>
  <si>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</si>
  <si>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</si>
  <si>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</si>
  <si>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</si>
  <si>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</si>
  <si>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</si>
  <si>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</si>
  <si>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</si>
  <si>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</si>
  <si>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</si>
  <si>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</si>
  <si>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</si>
  <si>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</si>
  <si>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</si>
  <si>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</si>
  <si>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</si>
  <si>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</si>
  <si>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</si>
  <si>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</si>
  <si>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</si>
  <si>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</si>
  <si>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</si>
  <si>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</si>
  <si>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</si>
  <si>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</si>
  <si>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</si>
  <si>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031</t>
  </si>
  <si>
    <t>032</t>
  </si>
  <si>
    <t>033</t>
  </si>
  <si>
    <t>034</t>
  </si>
  <si>
    <t>035</t>
  </si>
  <si>
    <t>036</t>
  </si>
  <si>
    <t>037</t>
  </si>
  <si>
    <t xml:space="preserve">РАЗОМ </t>
  </si>
  <si>
    <t>Список матеріалів, що знаходяться на позабалансовому рахунку</t>
  </si>
  <si>
    <t>ДШМ Середнє</t>
  </si>
  <si>
    <t>до рішення районної ради</t>
  </si>
  <si>
    <t>від______________№_____</t>
  </si>
  <si>
    <t>Голова ради</t>
  </si>
  <si>
    <t>Ю.В.Фрінцко</t>
  </si>
  <si>
    <r>
      <t>Сорочка вишита для НК "Бетяри"</t>
    </r>
    <r>
      <rPr>
        <sz val="10"/>
        <color indexed="10"/>
        <rFont val="Times New Roman"/>
        <family val="1"/>
      </rPr>
      <t xml:space="preserve"> 09.2016</t>
    </r>
  </si>
  <si>
    <r>
      <t>Штани вишиты шнуром для НК "Бетяри"</t>
    </r>
    <r>
      <rPr>
        <sz val="10"/>
        <color indexed="10"/>
        <rFont val="Times New Roman"/>
        <family val="1"/>
      </rPr>
      <t xml:space="preserve"> 09.2016</t>
    </r>
  </si>
  <si>
    <r>
      <t xml:space="preserve">Лайбик вишитий шнуром для НК "Бетяри" </t>
    </r>
    <r>
      <rPr>
        <sz val="10"/>
        <color indexed="10"/>
        <rFont val="Times New Roman"/>
        <family val="1"/>
      </rPr>
      <t>09.2016</t>
    </r>
  </si>
  <si>
    <r>
      <t xml:space="preserve">Юбка вишита  для  ансамблю "Арніка" </t>
    </r>
    <r>
      <rPr>
        <sz val="10"/>
        <color indexed="10"/>
        <rFont val="Times New Roman"/>
        <family val="1"/>
      </rPr>
      <t>11.2016</t>
    </r>
  </si>
  <si>
    <r>
      <t xml:space="preserve">Фартух вишитий  для  ансамблю "Арніка" </t>
    </r>
    <r>
      <rPr>
        <sz val="10"/>
        <color indexed="10"/>
        <rFont val="Times New Roman"/>
        <family val="1"/>
      </rPr>
      <t>11.2016</t>
    </r>
  </si>
  <si>
    <r>
      <t xml:space="preserve">Лайбик вишитий  для  ансамблю "Арніка" </t>
    </r>
    <r>
      <rPr>
        <sz val="10"/>
        <color indexed="10"/>
        <rFont val="Times New Roman"/>
        <family val="1"/>
      </rPr>
      <t>11.2016</t>
    </r>
  </si>
  <si>
    <r>
      <t>Блуза вишита для  ансамблю "Арніка"</t>
    </r>
    <r>
      <rPr>
        <sz val="10"/>
        <color indexed="10"/>
        <rFont val="Times New Roman"/>
        <family val="1"/>
      </rPr>
      <t xml:space="preserve"> 11.2016</t>
    </r>
  </si>
  <si>
    <r>
      <t>Блуза для НК "Рапсодія"</t>
    </r>
    <r>
      <rPr>
        <sz val="10"/>
        <color indexed="10"/>
        <rFont val="Times New Roman"/>
        <family val="1"/>
      </rPr>
      <t xml:space="preserve"> 04.2017</t>
    </r>
  </si>
  <si>
    <r>
      <t xml:space="preserve">Корсет для НК "Рапсодія" </t>
    </r>
    <r>
      <rPr>
        <sz val="10"/>
        <color indexed="10"/>
        <rFont val="Times New Roman"/>
        <family val="1"/>
      </rPr>
      <t>04.2017</t>
    </r>
  </si>
  <si>
    <r>
      <t xml:space="preserve">Спідниця для НК "Рапсодія" </t>
    </r>
    <r>
      <rPr>
        <sz val="10"/>
        <color indexed="10"/>
        <rFont val="Times New Roman"/>
        <family val="1"/>
      </rPr>
      <t>04.2017</t>
    </r>
  </si>
  <si>
    <t>сценічні костюми</t>
  </si>
  <si>
    <t xml:space="preserve">Рік випуску </t>
  </si>
  <si>
    <t>Інвентарний номер</t>
  </si>
  <si>
    <t>сума</t>
  </si>
  <si>
    <t>Знос</t>
  </si>
  <si>
    <t xml:space="preserve">UHF цифрові радіомікрофони комплект з інструментальним мікрофономTG I55c Helix </t>
  </si>
  <si>
    <t xml:space="preserve">мікшерний пульт Allen </t>
  </si>
  <si>
    <t>основні засоби</t>
  </si>
  <si>
    <t>Разом сценічних костюмів</t>
  </si>
  <si>
    <t>Разом основних засобів</t>
  </si>
  <si>
    <t>Перелік матеріальних цінностей відділу культури, молоді та спорту Ужгородської РДА для передачі на баланс Холмківської сільської ради</t>
  </si>
  <si>
    <t>РАЗОМ для передачі на Холмківську сільську раду :</t>
  </si>
  <si>
    <t>Додаток 10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</si>
</sst>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_₴_-;\-* #,##0.00_₴_-;_-* &quot;-&quot;??_₴_-;_-@_-"/>
    <numFmt numFmtId="166" formatCode="0.000"/>
    <numFmt numFmtId="167" formatCode="_(* #,##0.00_);_(* \(#,##0.0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58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1" xfId="58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0" fontId="3" fillId="0" borderId="10" xfId="58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left" wrapText="1"/>
    </xf>
    <xf numFmtId="167" fontId="3" fillId="0" borderId="10" xfId="58" applyNumberFormat="1" applyFont="1" applyFill="1" applyBorder="1" applyAlignment="1">
      <alignment horizontal="center" vertical="center"/>
    </xf>
    <xf numFmtId="1" fontId="3" fillId="0" borderId="10" xfId="58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12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" fillId="0" borderId="10" xfId="58" applyNumberFormat="1" applyFont="1" applyFill="1" applyBorder="1" applyAlignment="1">
      <alignment horizontal="center" vertical="top" wrapText="1"/>
    </xf>
    <xf numFmtId="0" fontId="7" fillId="0" borderId="13" xfId="58" applyNumberFormat="1" applyFont="1" applyFill="1" applyBorder="1" applyAlignment="1">
      <alignment horizontal="center" vertical="top" wrapText="1"/>
    </xf>
    <xf numFmtId="0" fontId="3" fillId="0" borderId="15" xfId="58" applyNumberFormat="1" applyFont="1" applyFill="1" applyBorder="1" applyAlignment="1">
      <alignment horizontal="center" vertical="top" wrapText="1"/>
    </xf>
    <xf numFmtId="165" fontId="10" fillId="0" borderId="10" xfId="58" applyNumberFormat="1" applyFont="1" applyFill="1" applyBorder="1" applyAlignment="1">
      <alignment horizontal="center" vertical="top" wrapText="1"/>
    </xf>
    <xf numFmtId="0" fontId="3" fillId="0" borderId="10" xfId="58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wrapText="1"/>
    </xf>
    <xf numFmtId="0" fontId="3" fillId="0" borderId="10" xfId="58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168" fontId="3" fillId="0" borderId="10" xfId="58" applyNumberFormat="1" applyFont="1" applyFill="1" applyBorder="1" applyAlignment="1">
      <alignment horizontal="center" vertical="top" wrapText="1"/>
    </xf>
    <xf numFmtId="168" fontId="3" fillId="0" borderId="10" xfId="58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top"/>
    </xf>
    <xf numFmtId="167" fontId="3" fillId="0" borderId="10" xfId="58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55" fillId="0" borderId="0" xfId="0" applyFont="1" applyAlignment="1">
      <alignment wrapText="1"/>
    </xf>
    <xf numFmtId="1" fontId="56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2" fontId="56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2" fontId="3" fillId="0" borderId="10" xfId="58" applyNumberFormat="1" applyFont="1" applyFill="1" applyBorder="1" applyAlignment="1">
      <alignment vertical="center" wrapText="1"/>
    </xf>
    <xf numFmtId="0" fontId="13" fillId="0" borderId="10" xfId="58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right" vertical="top"/>
    </xf>
    <xf numFmtId="168" fontId="3" fillId="0" borderId="10" xfId="58" applyNumberFormat="1" applyFont="1" applyFill="1" applyBorder="1" applyAlignment="1">
      <alignment wrapText="1"/>
    </xf>
    <xf numFmtId="0" fontId="58" fillId="0" borderId="0" xfId="0" applyFont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19" fillId="0" borderId="10" xfId="58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165" fontId="13" fillId="0" borderId="10" xfId="58" applyNumberFormat="1" applyFont="1" applyFill="1" applyBorder="1" applyAlignment="1">
      <alignment horizontal="center"/>
    </xf>
    <xf numFmtId="0" fontId="20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1" fontId="13" fillId="0" borderId="10" xfId="58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/>
    </xf>
    <xf numFmtId="0" fontId="57" fillId="0" borderId="0" xfId="0" applyFont="1" applyAlignment="1">
      <alignment horizontal="left" wrapText="1"/>
    </xf>
    <xf numFmtId="4" fontId="57" fillId="0" borderId="0" xfId="0" applyNumberFormat="1" applyFont="1" applyAlignment="1">
      <alignment horizontal="right" wrapText="1"/>
    </xf>
    <xf numFmtId="0" fontId="59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textRotation="90" wrapText="1"/>
    </xf>
    <xf numFmtId="4" fontId="4" fillId="0" borderId="12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\&#1076;&#1086;&#1082;&#1091;&#1084;&#1077;&#1085;&#1090;&#1080;\Documents%20and%20Settings\admin\&#1052;&#1086;&#1080;%20&#1076;&#1086;&#1082;&#1091;&#1084;&#1077;&#1085;&#1090;&#1099;\2007\&#1045;&#1088;&#1110;&#1082;&#1072;%202007\&#1052;&#1072;&#1090;&#1077;&#1088;&#1110;&#1072;&#1083;&#1080;%202007\&#1047;&#1085;&#1086;&#1089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ічна статистика"/>
      <sheetName val="Зведена "/>
      <sheetName val="Зведена 103"/>
      <sheetName val="Зведена 104"/>
      <sheetName val="Зведена 105-106"/>
      <sheetName val="ДШМ"/>
      <sheetName val="ЦРБС"/>
      <sheetName val="РБК"/>
      <sheetName val="РВК"/>
    </sheetNames>
    <sheetDataSet>
      <sheetData sheetId="4">
        <row r="42">
          <cell r="B42" t="str">
            <v>Піч муфельна СНОЛ 45/1100-И4А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3"/>
  <sheetViews>
    <sheetView tabSelected="1" zoomScalePageLayoutView="0" workbookViewId="0" topLeftCell="A1">
      <selection activeCell="G1" sqref="G1:I1"/>
    </sheetView>
  </sheetViews>
  <sheetFormatPr defaultColWidth="9.140625" defaultRowHeight="15"/>
  <cols>
    <col min="1" max="1" width="5.57421875" style="0" customWidth="1"/>
    <col min="2" max="2" width="39.28125" style="0" customWidth="1"/>
    <col min="3" max="3" width="14.140625" style="55" hidden="1" customWidth="1"/>
    <col min="4" max="4" width="17.57421875" style="55" customWidth="1"/>
    <col min="5" max="5" width="0" style="55" hidden="1" customWidth="1"/>
    <col min="6" max="6" width="13.00390625" style="55" customWidth="1"/>
    <col min="7" max="7" width="11.7109375" style="55" customWidth="1"/>
    <col min="8" max="8" width="16.00390625" style="55" customWidth="1"/>
    <col min="9" max="9" width="13.421875" style="0" customWidth="1"/>
    <col min="10" max="10" width="10.57421875" style="69" customWidth="1"/>
    <col min="11" max="11" width="11.421875" style="69" customWidth="1"/>
    <col min="12" max="73" width="9.140625" style="69" customWidth="1"/>
  </cols>
  <sheetData>
    <row r="1" spans="1:9" s="85" customFormat="1" ht="17.25" customHeight="1">
      <c r="A1" s="84"/>
      <c r="B1" s="84"/>
      <c r="C1" s="84"/>
      <c r="D1" s="84"/>
      <c r="F1" s="87"/>
      <c r="G1" s="107" t="s">
        <v>266</v>
      </c>
      <c r="H1" s="107"/>
      <c r="I1" s="107"/>
    </row>
    <row r="2" spans="1:9" s="85" customFormat="1" ht="17.25" customHeight="1">
      <c r="A2" s="84"/>
      <c r="B2" s="84"/>
      <c r="C2" s="84"/>
      <c r="D2" s="84"/>
      <c r="E2" s="86"/>
      <c r="F2" s="87"/>
      <c r="G2" s="107" t="s">
        <v>240</v>
      </c>
      <c r="H2" s="107"/>
      <c r="I2" s="107"/>
    </row>
    <row r="3" spans="1:9" s="85" customFormat="1" ht="16.5" customHeight="1">
      <c r="A3" s="84"/>
      <c r="B3" s="84"/>
      <c r="C3" s="84"/>
      <c r="D3" s="84"/>
      <c r="F3" s="87"/>
      <c r="G3" s="107" t="s">
        <v>241</v>
      </c>
      <c r="H3" s="107"/>
      <c r="I3" s="107"/>
    </row>
    <row r="4" spans="1:9" s="85" customFormat="1" ht="16.5" customHeight="1">
      <c r="A4" s="84"/>
      <c r="B4" s="84"/>
      <c r="C4" s="84"/>
      <c r="D4" s="84"/>
      <c r="F4" s="87"/>
      <c r="G4" s="84"/>
      <c r="H4" s="84"/>
      <c r="I4" s="84"/>
    </row>
    <row r="5" spans="1:10" ht="65.25" customHeight="1">
      <c r="A5" s="126" t="s">
        <v>264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9" ht="14.25">
      <c r="A6" s="111"/>
      <c r="B6" s="111"/>
      <c r="C6" s="111"/>
      <c r="D6" s="111"/>
      <c r="E6" s="111"/>
      <c r="F6" s="111"/>
      <c r="G6" s="111"/>
      <c r="H6" s="111"/>
      <c r="I6" s="111"/>
    </row>
    <row r="8" spans="1:73" s="1" customFormat="1" ht="23.25" customHeight="1" hidden="1">
      <c r="A8" s="112" t="s">
        <v>239</v>
      </c>
      <c r="B8" s="113"/>
      <c r="C8" s="113"/>
      <c r="D8" s="113"/>
      <c r="E8" s="113"/>
      <c r="F8" s="113"/>
      <c r="G8" s="113"/>
      <c r="H8" s="113"/>
      <c r="I8" s="114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s="1" customFormat="1" ht="12.75" hidden="1">
      <c r="A9" s="3">
        <v>1</v>
      </c>
      <c r="B9" s="4" t="s">
        <v>8</v>
      </c>
      <c r="C9" s="5">
        <v>10310001</v>
      </c>
      <c r="D9" s="6">
        <v>101310001</v>
      </c>
      <c r="E9" s="3" t="s">
        <v>9</v>
      </c>
      <c r="F9" s="58">
        <v>82270</v>
      </c>
      <c r="G9" s="59">
        <v>1</v>
      </c>
      <c r="H9" s="58">
        <v>82270</v>
      </c>
      <c r="I9" s="58">
        <v>82270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1" customFormat="1" ht="12.75" hidden="1">
      <c r="A10" s="3">
        <v>2</v>
      </c>
      <c r="B10" s="4" t="s">
        <v>8</v>
      </c>
      <c r="C10" s="8" t="s">
        <v>10</v>
      </c>
      <c r="D10" s="6">
        <v>101310002</v>
      </c>
      <c r="E10" s="3" t="s">
        <v>9</v>
      </c>
      <c r="F10" s="58">
        <v>12258</v>
      </c>
      <c r="G10" s="59">
        <v>1</v>
      </c>
      <c r="H10" s="58">
        <v>12258</v>
      </c>
      <c r="I10" s="58">
        <v>12258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1" customFormat="1" ht="12.75" hidden="1">
      <c r="A11" s="3">
        <v>3</v>
      </c>
      <c r="B11" s="4" t="s">
        <v>11</v>
      </c>
      <c r="C11" s="8" t="s">
        <v>12</v>
      </c>
      <c r="D11" s="6">
        <v>101310003</v>
      </c>
      <c r="E11" s="3" t="s">
        <v>9</v>
      </c>
      <c r="F11" s="58">
        <v>3704</v>
      </c>
      <c r="G11" s="59">
        <v>1</v>
      </c>
      <c r="H11" s="58">
        <v>3704</v>
      </c>
      <c r="I11" s="58">
        <v>3704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s="9" customFormat="1" ht="15" hidden="1">
      <c r="A12" s="9" t="s">
        <v>13</v>
      </c>
      <c r="B12" s="10"/>
      <c r="C12" s="43"/>
      <c r="D12" s="10"/>
      <c r="E12" s="56"/>
      <c r="F12" s="56"/>
      <c r="G12" s="60">
        <f>SUM(G9:G11)</f>
        <v>3</v>
      </c>
      <c r="H12" s="61">
        <f>SUM(H9:H11)</f>
        <v>98232</v>
      </c>
      <c r="I12" s="61">
        <f>SUM(I9:I11)</f>
        <v>98232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</row>
    <row r="13" spans="1:73" s="42" customFormat="1" ht="12.75" hidden="1">
      <c r="A13" s="11">
        <v>4</v>
      </c>
      <c r="B13" s="12" t="s">
        <v>14</v>
      </c>
      <c r="C13" s="44">
        <v>10490005</v>
      </c>
      <c r="D13" s="13">
        <v>10148005</v>
      </c>
      <c r="E13" s="14" t="s">
        <v>15</v>
      </c>
      <c r="F13" s="58">
        <v>56</v>
      </c>
      <c r="G13" s="15">
        <v>1</v>
      </c>
      <c r="H13" s="16">
        <f aca="true" t="shared" si="0" ref="H13:H54">F13*G13</f>
        <v>56</v>
      </c>
      <c r="I13" s="16">
        <f aca="true" t="shared" si="1" ref="I13:I51">H13</f>
        <v>56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</row>
    <row r="14" spans="1:73" s="1" customFormat="1" ht="12.75" hidden="1">
      <c r="A14" s="11">
        <v>5</v>
      </c>
      <c r="B14" s="12" t="s">
        <v>14</v>
      </c>
      <c r="C14" s="44">
        <v>10490007</v>
      </c>
      <c r="D14" s="13">
        <v>10148007</v>
      </c>
      <c r="E14" s="14" t="s">
        <v>15</v>
      </c>
      <c r="F14" s="58">
        <v>150</v>
      </c>
      <c r="G14" s="15">
        <v>1</v>
      </c>
      <c r="H14" s="16">
        <f t="shared" si="0"/>
        <v>150</v>
      </c>
      <c r="I14" s="16">
        <f t="shared" si="1"/>
        <v>150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</row>
    <row r="15" spans="1:73" s="42" customFormat="1" ht="12.75" hidden="1">
      <c r="A15" s="11">
        <v>6</v>
      </c>
      <c r="B15" s="18" t="s">
        <v>16</v>
      </c>
      <c r="C15" s="44">
        <v>10490006</v>
      </c>
      <c r="D15" s="13">
        <v>10148006</v>
      </c>
      <c r="E15" s="14" t="s">
        <v>15</v>
      </c>
      <c r="F15" s="58">
        <v>56</v>
      </c>
      <c r="G15" s="15">
        <v>1</v>
      </c>
      <c r="H15" s="16">
        <f t="shared" si="0"/>
        <v>56</v>
      </c>
      <c r="I15" s="16">
        <f t="shared" si="1"/>
        <v>56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</row>
    <row r="16" spans="1:73" s="42" customFormat="1" ht="12.75" hidden="1">
      <c r="A16" s="11">
        <v>7</v>
      </c>
      <c r="B16" s="12" t="s">
        <v>17</v>
      </c>
      <c r="C16" s="44">
        <v>10490016</v>
      </c>
      <c r="D16" s="13">
        <v>101480016</v>
      </c>
      <c r="E16" s="14" t="s">
        <v>15</v>
      </c>
      <c r="F16" s="58">
        <v>55</v>
      </c>
      <c r="G16" s="15">
        <v>1</v>
      </c>
      <c r="H16" s="16">
        <f t="shared" si="0"/>
        <v>55</v>
      </c>
      <c r="I16" s="16">
        <f t="shared" si="1"/>
        <v>55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</row>
    <row r="17" spans="1:73" s="42" customFormat="1" ht="12.75" hidden="1">
      <c r="A17" s="11">
        <v>8</v>
      </c>
      <c r="B17" s="12" t="s">
        <v>18</v>
      </c>
      <c r="C17" s="44">
        <v>10490019</v>
      </c>
      <c r="D17" s="13">
        <v>101480019</v>
      </c>
      <c r="E17" s="14" t="s">
        <v>15</v>
      </c>
      <c r="F17" s="58">
        <v>53</v>
      </c>
      <c r="G17" s="15">
        <v>1</v>
      </c>
      <c r="H17" s="16">
        <f t="shared" si="0"/>
        <v>53</v>
      </c>
      <c r="I17" s="16">
        <f t="shared" si="1"/>
        <v>53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s="1" customFormat="1" ht="12.75" hidden="1">
      <c r="A18" s="11">
        <v>9</v>
      </c>
      <c r="B18" s="12" t="s">
        <v>19</v>
      </c>
      <c r="C18" s="44" t="s">
        <v>20</v>
      </c>
      <c r="D18" s="13" t="s">
        <v>21</v>
      </c>
      <c r="E18" s="14" t="s">
        <v>15</v>
      </c>
      <c r="F18" s="58">
        <v>250.5</v>
      </c>
      <c r="G18" s="15">
        <v>2</v>
      </c>
      <c r="H18" s="19">
        <f t="shared" si="0"/>
        <v>501</v>
      </c>
      <c r="I18" s="16">
        <f t="shared" si="1"/>
        <v>501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s="1" customFormat="1" ht="12.75" hidden="1">
      <c r="A19" s="11">
        <v>10</v>
      </c>
      <c r="B19" s="12" t="s">
        <v>22</v>
      </c>
      <c r="C19" s="44" t="s">
        <v>23</v>
      </c>
      <c r="D19" s="13" t="s">
        <v>24</v>
      </c>
      <c r="E19" s="14" t="s">
        <v>15</v>
      </c>
      <c r="F19" s="58">
        <v>263</v>
      </c>
      <c r="G19" s="15">
        <v>1</v>
      </c>
      <c r="H19" s="16">
        <f t="shared" si="0"/>
        <v>263</v>
      </c>
      <c r="I19" s="16">
        <f t="shared" si="1"/>
        <v>263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s="1" customFormat="1" ht="12.75" hidden="1">
      <c r="A20" s="11">
        <v>11</v>
      </c>
      <c r="B20" s="12" t="s">
        <v>25</v>
      </c>
      <c r="C20" s="44">
        <v>10490003</v>
      </c>
      <c r="D20" s="13">
        <v>101480003</v>
      </c>
      <c r="E20" s="14" t="s">
        <v>15</v>
      </c>
      <c r="F20" s="58">
        <v>587</v>
      </c>
      <c r="G20" s="15">
        <v>1</v>
      </c>
      <c r="H20" s="19">
        <f t="shared" si="0"/>
        <v>587</v>
      </c>
      <c r="I20" s="16">
        <f t="shared" si="1"/>
        <v>587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1:73" s="1" customFormat="1" ht="12.75" hidden="1">
      <c r="A21" s="11">
        <v>12</v>
      </c>
      <c r="B21" s="12" t="s">
        <v>26</v>
      </c>
      <c r="C21" s="44" t="s">
        <v>27</v>
      </c>
      <c r="D21" s="13" t="s">
        <v>28</v>
      </c>
      <c r="E21" s="14" t="s">
        <v>15</v>
      </c>
      <c r="F21" s="58">
        <v>171.5</v>
      </c>
      <c r="G21" s="15">
        <v>2</v>
      </c>
      <c r="H21" s="19">
        <f t="shared" si="0"/>
        <v>343</v>
      </c>
      <c r="I21" s="16">
        <f t="shared" si="1"/>
        <v>343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</row>
    <row r="22" spans="1:73" s="1" customFormat="1" ht="12.75" hidden="1">
      <c r="A22" s="11">
        <v>13</v>
      </c>
      <c r="B22" s="12" t="s">
        <v>26</v>
      </c>
      <c r="C22" s="44">
        <v>10490008</v>
      </c>
      <c r="D22" s="13">
        <v>10148008</v>
      </c>
      <c r="E22" s="14" t="s">
        <v>15</v>
      </c>
      <c r="F22" s="58">
        <v>171</v>
      </c>
      <c r="G22" s="15">
        <v>1</v>
      </c>
      <c r="H22" s="19">
        <f t="shared" si="0"/>
        <v>171</v>
      </c>
      <c r="I22" s="16">
        <f t="shared" si="1"/>
        <v>171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</row>
    <row r="23" spans="1:73" s="1" customFormat="1" ht="12.75" hidden="1">
      <c r="A23" s="11">
        <v>14</v>
      </c>
      <c r="B23" s="12" t="s">
        <v>26</v>
      </c>
      <c r="C23" s="44">
        <v>10490009</v>
      </c>
      <c r="D23" s="13">
        <v>10148009</v>
      </c>
      <c r="E23" s="14" t="s">
        <v>15</v>
      </c>
      <c r="F23" s="58">
        <v>171</v>
      </c>
      <c r="G23" s="15">
        <v>1</v>
      </c>
      <c r="H23" s="19">
        <f t="shared" si="0"/>
        <v>171</v>
      </c>
      <c r="I23" s="16">
        <f t="shared" si="1"/>
        <v>171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</row>
    <row r="24" spans="1:73" s="1" customFormat="1" ht="12.75" hidden="1">
      <c r="A24" s="11">
        <v>15</v>
      </c>
      <c r="B24" s="12" t="s">
        <v>26</v>
      </c>
      <c r="C24" s="44" t="s">
        <v>29</v>
      </c>
      <c r="D24" s="13" t="s">
        <v>30</v>
      </c>
      <c r="E24" s="14" t="s">
        <v>15</v>
      </c>
      <c r="F24" s="58">
        <v>160.5</v>
      </c>
      <c r="G24" s="15">
        <v>2</v>
      </c>
      <c r="H24" s="19">
        <f t="shared" si="0"/>
        <v>321</v>
      </c>
      <c r="I24" s="16">
        <f t="shared" si="1"/>
        <v>321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</row>
    <row r="25" spans="1:73" s="1" customFormat="1" ht="12.75" hidden="1">
      <c r="A25" s="11">
        <v>16</v>
      </c>
      <c r="B25" s="12" t="s">
        <v>26</v>
      </c>
      <c r="C25" s="44">
        <v>10490011</v>
      </c>
      <c r="D25" s="13">
        <v>101480011</v>
      </c>
      <c r="E25" s="14" t="s">
        <v>15</v>
      </c>
      <c r="F25" s="58">
        <v>204</v>
      </c>
      <c r="G25" s="15">
        <v>1</v>
      </c>
      <c r="H25" s="19">
        <f t="shared" si="0"/>
        <v>204</v>
      </c>
      <c r="I25" s="16">
        <f t="shared" si="1"/>
        <v>204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</row>
    <row r="26" spans="1:73" s="1" customFormat="1" ht="12.75" hidden="1">
      <c r="A26" s="11">
        <v>17</v>
      </c>
      <c r="B26" s="12" t="s">
        <v>26</v>
      </c>
      <c r="C26" s="44">
        <v>10490012</v>
      </c>
      <c r="D26" s="13">
        <v>101480012</v>
      </c>
      <c r="E26" s="14" t="s">
        <v>15</v>
      </c>
      <c r="F26" s="58">
        <v>175</v>
      </c>
      <c r="G26" s="15">
        <v>1</v>
      </c>
      <c r="H26" s="19">
        <f t="shared" si="0"/>
        <v>175</v>
      </c>
      <c r="I26" s="16">
        <f t="shared" si="1"/>
        <v>175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</row>
    <row r="27" spans="1:73" s="1" customFormat="1" ht="12.75" hidden="1">
      <c r="A27" s="11">
        <v>18</v>
      </c>
      <c r="B27" s="12" t="s">
        <v>26</v>
      </c>
      <c r="C27" s="44">
        <v>10490014</v>
      </c>
      <c r="D27" s="13">
        <v>101480014</v>
      </c>
      <c r="E27" s="14" t="s">
        <v>15</v>
      </c>
      <c r="F27" s="58">
        <v>204</v>
      </c>
      <c r="G27" s="15">
        <v>1</v>
      </c>
      <c r="H27" s="19">
        <f t="shared" si="0"/>
        <v>204</v>
      </c>
      <c r="I27" s="16">
        <f t="shared" si="1"/>
        <v>204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</row>
    <row r="28" spans="1:73" s="1" customFormat="1" ht="12.75" hidden="1">
      <c r="A28" s="11">
        <v>19</v>
      </c>
      <c r="B28" s="12" t="s">
        <v>26</v>
      </c>
      <c r="C28" s="44">
        <v>10490021</v>
      </c>
      <c r="D28" s="13">
        <v>101480021</v>
      </c>
      <c r="E28" s="14" t="s">
        <v>15</v>
      </c>
      <c r="F28" s="58">
        <v>21</v>
      </c>
      <c r="G28" s="15">
        <v>1</v>
      </c>
      <c r="H28" s="19">
        <f t="shared" si="0"/>
        <v>21</v>
      </c>
      <c r="I28" s="16">
        <f t="shared" si="1"/>
        <v>21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</row>
    <row r="29" spans="1:73" s="1" customFormat="1" ht="12.75" hidden="1">
      <c r="A29" s="11">
        <v>20</v>
      </c>
      <c r="B29" s="12" t="s">
        <v>26</v>
      </c>
      <c r="C29" s="44">
        <v>10490023</v>
      </c>
      <c r="D29" s="13">
        <v>101480023</v>
      </c>
      <c r="E29" s="14" t="s">
        <v>15</v>
      </c>
      <c r="F29" s="58">
        <v>1640</v>
      </c>
      <c r="G29" s="15">
        <v>1</v>
      </c>
      <c r="H29" s="19">
        <f t="shared" si="0"/>
        <v>1640</v>
      </c>
      <c r="I29" s="16">
        <f t="shared" si="1"/>
        <v>1640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</row>
    <row r="30" spans="1:73" s="1" customFormat="1" ht="12.75" hidden="1">
      <c r="A30" s="11">
        <v>21</v>
      </c>
      <c r="B30" s="12" t="s">
        <v>26</v>
      </c>
      <c r="C30" s="44">
        <v>10490034</v>
      </c>
      <c r="D30" s="13">
        <v>101480034</v>
      </c>
      <c r="E30" s="14" t="s">
        <v>15</v>
      </c>
      <c r="F30" s="58">
        <v>168</v>
      </c>
      <c r="G30" s="15">
        <v>1</v>
      </c>
      <c r="H30" s="19">
        <f t="shared" si="0"/>
        <v>168</v>
      </c>
      <c r="I30" s="16">
        <f t="shared" si="1"/>
        <v>168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</row>
    <row r="31" spans="1:73" s="1" customFormat="1" ht="12.75" hidden="1">
      <c r="A31" s="11">
        <v>22</v>
      </c>
      <c r="B31" s="12" t="s">
        <v>31</v>
      </c>
      <c r="C31" s="44">
        <v>10490026</v>
      </c>
      <c r="D31" s="13">
        <v>101480026</v>
      </c>
      <c r="E31" s="14" t="s">
        <v>15</v>
      </c>
      <c r="F31" s="58">
        <v>592</v>
      </c>
      <c r="G31" s="15">
        <v>1</v>
      </c>
      <c r="H31" s="19">
        <f t="shared" si="0"/>
        <v>592</v>
      </c>
      <c r="I31" s="16">
        <f t="shared" si="1"/>
        <v>592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</row>
    <row r="32" spans="1:73" s="1" customFormat="1" ht="12.75" hidden="1">
      <c r="A32" s="11">
        <v>23</v>
      </c>
      <c r="B32" s="12" t="s">
        <v>32</v>
      </c>
      <c r="C32" s="44">
        <v>10490025</v>
      </c>
      <c r="D32" s="13">
        <v>101480025</v>
      </c>
      <c r="E32" s="14" t="s">
        <v>15</v>
      </c>
      <c r="F32" s="58">
        <v>521</v>
      </c>
      <c r="G32" s="15">
        <v>1</v>
      </c>
      <c r="H32" s="19">
        <f t="shared" si="0"/>
        <v>521</v>
      </c>
      <c r="I32" s="16">
        <f t="shared" si="1"/>
        <v>521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</row>
    <row r="33" spans="1:73" s="42" customFormat="1" ht="12.75" hidden="1">
      <c r="A33" s="11">
        <v>24</v>
      </c>
      <c r="B33" s="12" t="s">
        <v>33</v>
      </c>
      <c r="C33" s="44">
        <v>10490001</v>
      </c>
      <c r="D33" s="13">
        <v>101480001</v>
      </c>
      <c r="E33" s="14" t="s">
        <v>15</v>
      </c>
      <c r="F33" s="58">
        <v>74</v>
      </c>
      <c r="G33" s="15">
        <v>1</v>
      </c>
      <c r="H33" s="16">
        <f t="shared" si="0"/>
        <v>74</v>
      </c>
      <c r="I33" s="16">
        <f t="shared" si="1"/>
        <v>74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s="1" customFormat="1" ht="12.75" hidden="1">
      <c r="A34" s="11">
        <v>25</v>
      </c>
      <c r="B34" s="12" t="s">
        <v>34</v>
      </c>
      <c r="C34" s="44">
        <v>10490036</v>
      </c>
      <c r="D34" s="13">
        <v>101480036</v>
      </c>
      <c r="E34" s="14" t="s">
        <v>15</v>
      </c>
      <c r="F34" s="58">
        <v>4715</v>
      </c>
      <c r="G34" s="15">
        <v>1</v>
      </c>
      <c r="H34" s="19">
        <f t="shared" si="0"/>
        <v>4715</v>
      </c>
      <c r="I34" s="16">
        <f t="shared" si="1"/>
        <v>4715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1" customFormat="1" ht="12.75" hidden="1">
      <c r="A35" s="11">
        <v>26</v>
      </c>
      <c r="B35" s="12" t="s">
        <v>35</v>
      </c>
      <c r="C35" s="44">
        <v>10490037</v>
      </c>
      <c r="D35" s="13">
        <v>101480037</v>
      </c>
      <c r="E35" s="14" t="s">
        <v>15</v>
      </c>
      <c r="F35" s="58">
        <v>2964</v>
      </c>
      <c r="G35" s="15">
        <v>1</v>
      </c>
      <c r="H35" s="19">
        <f t="shared" si="0"/>
        <v>2964</v>
      </c>
      <c r="I35" s="16">
        <f t="shared" si="1"/>
        <v>2964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</row>
    <row r="36" spans="1:73" s="1" customFormat="1" ht="12.75" hidden="1">
      <c r="A36" s="11">
        <v>27</v>
      </c>
      <c r="B36" s="21" t="s">
        <v>36</v>
      </c>
      <c r="C36" s="45">
        <v>10490038</v>
      </c>
      <c r="D36" s="13">
        <v>101480038</v>
      </c>
      <c r="E36" s="22" t="s">
        <v>37</v>
      </c>
      <c r="F36" s="62">
        <v>9680</v>
      </c>
      <c r="G36" s="23">
        <v>1</v>
      </c>
      <c r="H36" s="19">
        <f t="shared" si="0"/>
        <v>9680</v>
      </c>
      <c r="I36" s="16">
        <f t="shared" si="1"/>
        <v>9680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s="1" customFormat="1" ht="52.5" hidden="1">
      <c r="A37" s="11">
        <v>28</v>
      </c>
      <c r="B37" s="4" t="s">
        <v>38</v>
      </c>
      <c r="C37" s="44">
        <v>10480039</v>
      </c>
      <c r="D37" s="13">
        <v>101460039</v>
      </c>
      <c r="E37" s="14" t="s">
        <v>15</v>
      </c>
      <c r="F37" s="58">
        <v>3962</v>
      </c>
      <c r="G37" s="23">
        <v>1</v>
      </c>
      <c r="H37" s="19">
        <f t="shared" si="0"/>
        <v>3962</v>
      </c>
      <c r="I37" s="16">
        <f t="shared" si="1"/>
        <v>3962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s="1" customFormat="1" ht="12.75" hidden="1">
      <c r="A38" s="11">
        <v>29</v>
      </c>
      <c r="B38" s="4" t="s">
        <v>39</v>
      </c>
      <c r="C38" s="44">
        <v>10480040</v>
      </c>
      <c r="D38" s="13">
        <v>101460040</v>
      </c>
      <c r="E38" s="14" t="s">
        <v>15</v>
      </c>
      <c r="F38" s="58">
        <v>1316</v>
      </c>
      <c r="G38" s="23">
        <v>1</v>
      </c>
      <c r="H38" s="19">
        <f t="shared" si="0"/>
        <v>1316</v>
      </c>
      <c r="I38" s="16">
        <f t="shared" si="1"/>
        <v>1316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s="1" customFormat="1" ht="12.75" hidden="1">
      <c r="A39" s="11">
        <v>30</v>
      </c>
      <c r="B39" s="4" t="s">
        <v>40</v>
      </c>
      <c r="C39" s="44">
        <v>10480041</v>
      </c>
      <c r="D39" s="13">
        <v>101460041</v>
      </c>
      <c r="E39" s="14" t="s">
        <v>15</v>
      </c>
      <c r="F39" s="58">
        <v>2874</v>
      </c>
      <c r="G39" s="23">
        <v>1</v>
      </c>
      <c r="H39" s="19">
        <f t="shared" si="0"/>
        <v>2874</v>
      </c>
      <c r="I39" s="16">
        <f t="shared" si="1"/>
        <v>2874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s="1" customFormat="1" ht="12.75" hidden="1">
      <c r="A40" s="11">
        <v>31</v>
      </c>
      <c r="B40" s="21" t="s">
        <v>41</v>
      </c>
      <c r="C40" s="44">
        <v>10490042</v>
      </c>
      <c r="D40" s="13">
        <v>101480042</v>
      </c>
      <c r="E40" s="14" t="s">
        <v>15</v>
      </c>
      <c r="F40" s="58">
        <v>1140</v>
      </c>
      <c r="G40" s="23">
        <v>1</v>
      </c>
      <c r="H40" s="19">
        <f t="shared" si="0"/>
        <v>1140</v>
      </c>
      <c r="I40" s="16">
        <f t="shared" si="1"/>
        <v>1140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s="1" customFormat="1" ht="12.75" hidden="1">
      <c r="A41" s="11">
        <v>32</v>
      </c>
      <c r="B41" s="4" t="s">
        <v>42</v>
      </c>
      <c r="C41" s="44">
        <v>10490043</v>
      </c>
      <c r="D41" s="13">
        <v>101480043</v>
      </c>
      <c r="E41" s="14" t="s">
        <v>15</v>
      </c>
      <c r="F41" s="58">
        <v>1597</v>
      </c>
      <c r="G41" s="23">
        <v>1</v>
      </c>
      <c r="H41" s="19">
        <f t="shared" si="0"/>
        <v>1597</v>
      </c>
      <c r="I41" s="16">
        <f t="shared" si="1"/>
        <v>1597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s="1" customFormat="1" ht="12.75" hidden="1">
      <c r="A42" s="11">
        <v>33</v>
      </c>
      <c r="B42" s="4" t="s">
        <v>43</v>
      </c>
      <c r="C42" s="44">
        <v>10490044</v>
      </c>
      <c r="D42" s="13">
        <v>101480044</v>
      </c>
      <c r="E42" s="14" t="s">
        <v>15</v>
      </c>
      <c r="F42" s="58">
        <v>3770</v>
      </c>
      <c r="G42" s="23">
        <v>1</v>
      </c>
      <c r="H42" s="19">
        <f t="shared" si="0"/>
        <v>3770</v>
      </c>
      <c r="I42" s="16">
        <f t="shared" si="1"/>
        <v>3770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s="1" customFormat="1" ht="12.75" hidden="1">
      <c r="A43" s="11">
        <v>34</v>
      </c>
      <c r="B43" s="4" t="s">
        <v>44</v>
      </c>
      <c r="C43" s="44">
        <v>10490045</v>
      </c>
      <c r="D43" s="13">
        <v>101480045</v>
      </c>
      <c r="E43" s="14" t="s">
        <v>15</v>
      </c>
      <c r="F43" s="58">
        <v>3940</v>
      </c>
      <c r="G43" s="23">
        <v>1</v>
      </c>
      <c r="H43" s="19">
        <f t="shared" si="0"/>
        <v>3940</v>
      </c>
      <c r="I43" s="16">
        <f t="shared" si="1"/>
        <v>3940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s="1" customFormat="1" ht="12.75" hidden="1">
      <c r="A44" s="11">
        <v>35</v>
      </c>
      <c r="B44" s="4" t="s">
        <v>45</v>
      </c>
      <c r="C44" s="44">
        <v>10490046</v>
      </c>
      <c r="D44" s="13">
        <v>101480046</v>
      </c>
      <c r="E44" s="14" t="s">
        <v>15</v>
      </c>
      <c r="F44" s="58">
        <v>1040</v>
      </c>
      <c r="G44" s="23">
        <v>1</v>
      </c>
      <c r="H44" s="19">
        <f t="shared" si="0"/>
        <v>1040</v>
      </c>
      <c r="I44" s="16">
        <f t="shared" si="1"/>
        <v>1040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s="1" customFormat="1" ht="12.75" hidden="1">
      <c r="A45" s="11">
        <v>36</v>
      </c>
      <c r="B45" s="4" t="s">
        <v>46</v>
      </c>
      <c r="C45" s="44">
        <v>10490047</v>
      </c>
      <c r="D45" s="13">
        <v>101480047</v>
      </c>
      <c r="E45" s="14" t="s">
        <v>15</v>
      </c>
      <c r="F45" s="58">
        <v>1020</v>
      </c>
      <c r="G45" s="23">
        <v>1</v>
      </c>
      <c r="H45" s="19">
        <f t="shared" si="0"/>
        <v>1020</v>
      </c>
      <c r="I45" s="16">
        <f t="shared" si="1"/>
        <v>1020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s="1" customFormat="1" ht="12.75" hidden="1">
      <c r="A46" s="11">
        <v>37</v>
      </c>
      <c r="B46" s="4" t="s">
        <v>47</v>
      </c>
      <c r="C46" s="44">
        <v>10490048</v>
      </c>
      <c r="D46" s="13">
        <v>101480048</v>
      </c>
      <c r="E46" s="14" t="s">
        <v>15</v>
      </c>
      <c r="F46" s="58">
        <v>1030</v>
      </c>
      <c r="G46" s="23">
        <v>1</v>
      </c>
      <c r="H46" s="19">
        <f t="shared" si="0"/>
        <v>1030</v>
      </c>
      <c r="I46" s="16">
        <f t="shared" si="1"/>
        <v>1030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s="1" customFormat="1" ht="12.75" hidden="1">
      <c r="A47" s="11">
        <v>38</v>
      </c>
      <c r="B47" s="4" t="s">
        <v>48</v>
      </c>
      <c r="C47" s="44">
        <v>10490049</v>
      </c>
      <c r="D47" s="13">
        <v>101480049</v>
      </c>
      <c r="E47" s="14" t="s">
        <v>15</v>
      </c>
      <c r="F47" s="58">
        <v>1020</v>
      </c>
      <c r="G47" s="23">
        <v>1</v>
      </c>
      <c r="H47" s="19">
        <f t="shared" si="0"/>
        <v>1020</v>
      </c>
      <c r="I47" s="16">
        <f t="shared" si="1"/>
        <v>1020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s="1" customFormat="1" ht="12.75" hidden="1">
      <c r="A48" s="11">
        <v>39</v>
      </c>
      <c r="B48" s="4" t="s">
        <v>49</v>
      </c>
      <c r="C48" s="44">
        <v>10490050</v>
      </c>
      <c r="D48" s="13">
        <v>101480050</v>
      </c>
      <c r="E48" s="14" t="s">
        <v>15</v>
      </c>
      <c r="F48" s="58">
        <v>1056</v>
      </c>
      <c r="G48" s="23">
        <v>1</v>
      </c>
      <c r="H48" s="19">
        <f t="shared" si="0"/>
        <v>1056</v>
      </c>
      <c r="I48" s="16">
        <f t="shared" si="1"/>
        <v>1056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s="1" customFormat="1" ht="12.75" hidden="1">
      <c r="A49" s="11">
        <v>40</v>
      </c>
      <c r="B49" s="4" t="s">
        <v>50</v>
      </c>
      <c r="C49" s="44">
        <v>10490051</v>
      </c>
      <c r="D49" s="13">
        <v>101480051</v>
      </c>
      <c r="E49" s="14" t="s">
        <v>15</v>
      </c>
      <c r="F49" s="58">
        <v>1597</v>
      </c>
      <c r="G49" s="15">
        <v>4</v>
      </c>
      <c r="H49" s="19">
        <f t="shared" si="0"/>
        <v>6388</v>
      </c>
      <c r="I49" s="16">
        <f t="shared" si="1"/>
        <v>6388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s="1" customFormat="1" ht="12.75" hidden="1">
      <c r="A50" s="11">
        <v>41</v>
      </c>
      <c r="B50" s="24" t="s">
        <v>51</v>
      </c>
      <c r="C50" s="44">
        <v>10490052</v>
      </c>
      <c r="D50" s="13">
        <v>101480052</v>
      </c>
      <c r="E50" s="14" t="s">
        <v>15</v>
      </c>
      <c r="F50" s="58">
        <v>10405</v>
      </c>
      <c r="G50" s="15">
        <v>1</v>
      </c>
      <c r="H50" s="19">
        <f t="shared" si="0"/>
        <v>10405</v>
      </c>
      <c r="I50" s="16">
        <f t="shared" si="1"/>
        <v>10405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s="1" customFormat="1" ht="12.75" hidden="1">
      <c r="A51" s="11">
        <v>42</v>
      </c>
      <c r="B51" s="4" t="s">
        <v>52</v>
      </c>
      <c r="C51" s="44">
        <v>10490053</v>
      </c>
      <c r="D51" s="13">
        <v>101460053</v>
      </c>
      <c r="E51" s="14" t="s">
        <v>15</v>
      </c>
      <c r="F51" s="58">
        <v>4330</v>
      </c>
      <c r="G51" s="15">
        <v>1</v>
      </c>
      <c r="H51" s="19">
        <f t="shared" si="0"/>
        <v>4330</v>
      </c>
      <c r="I51" s="16">
        <f t="shared" si="1"/>
        <v>4330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s="1" customFormat="1" ht="12.75" hidden="1">
      <c r="A52" s="11">
        <v>43</v>
      </c>
      <c r="B52" s="4" t="s">
        <v>53</v>
      </c>
      <c r="C52" s="44">
        <v>10490057</v>
      </c>
      <c r="D52" s="13" t="s">
        <v>54</v>
      </c>
      <c r="E52" s="14" t="s">
        <v>15</v>
      </c>
      <c r="F52" s="63">
        <v>5300</v>
      </c>
      <c r="G52" s="15">
        <v>2</v>
      </c>
      <c r="H52" s="19">
        <f t="shared" si="0"/>
        <v>10600</v>
      </c>
      <c r="I52" s="3">
        <v>6360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s="1" customFormat="1" ht="12.75" hidden="1">
      <c r="A53" s="11">
        <v>44</v>
      </c>
      <c r="B53" s="4" t="s">
        <v>55</v>
      </c>
      <c r="C53" s="44">
        <v>10490057</v>
      </c>
      <c r="D53" s="13" t="s">
        <v>56</v>
      </c>
      <c r="E53" s="14" t="s">
        <v>15</v>
      </c>
      <c r="F53" s="63">
        <v>3952</v>
      </c>
      <c r="G53" s="15">
        <v>1</v>
      </c>
      <c r="H53" s="19">
        <f t="shared" si="0"/>
        <v>3952</v>
      </c>
      <c r="I53" s="3">
        <v>2371.2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s="1" customFormat="1" ht="12.75" hidden="1">
      <c r="A54" s="11">
        <v>45</v>
      </c>
      <c r="B54" s="4" t="s">
        <v>57</v>
      </c>
      <c r="C54" s="44">
        <v>10490057</v>
      </c>
      <c r="D54" s="13" t="s">
        <v>58</v>
      </c>
      <c r="E54" s="14" t="s">
        <v>15</v>
      </c>
      <c r="F54" s="63">
        <v>4925</v>
      </c>
      <c r="G54" s="15">
        <v>1</v>
      </c>
      <c r="H54" s="19">
        <f t="shared" si="0"/>
        <v>4925</v>
      </c>
      <c r="I54" s="3">
        <v>2954.76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s="9" customFormat="1" ht="15" hidden="1">
      <c r="A55" s="9" t="s">
        <v>59</v>
      </c>
      <c r="B55" s="10"/>
      <c r="C55" s="43"/>
      <c r="D55" s="10"/>
      <c r="E55" s="56"/>
      <c r="F55" s="56"/>
      <c r="G55" s="60">
        <f>SUM(G13:G54)</f>
        <v>49</v>
      </c>
      <c r="H55" s="61">
        <f>SUM(H13:H54)</f>
        <v>88050</v>
      </c>
      <c r="I55" s="61">
        <f>SUM(I13:I54)</f>
        <v>80258.95999999999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</row>
    <row r="56" spans="1:73" s="1" customFormat="1" ht="12.75" hidden="1">
      <c r="A56" s="11">
        <v>46</v>
      </c>
      <c r="B56" s="25" t="s">
        <v>60</v>
      </c>
      <c r="C56" s="46" t="s">
        <v>61</v>
      </c>
      <c r="D56" s="47" t="s">
        <v>62</v>
      </c>
      <c r="E56" s="26" t="s">
        <v>15</v>
      </c>
      <c r="F56" s="64">
        <v>45</v>
      </c>
      <c r="G56" s="27">
        <v>2</v>
      </c>
      <c r="H56" s="30">
        <f aca="true" t="shared" si="2" ref="H56:H63">F56*G56</f>
        <v>90</v>
      </c>
      <c r="I56" s="80">
        <f aca="true" t="shared" si="3" ref="I56:I63">H56</f>
        <v>90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s="1" customFormat="1" ht="12.75" hidden="1">
      <c r="A57" s="11">
        <v>47</v>
      </c>
      <c r="B57" s="12" t="s">
        <v>63</v>
      </c>
      <c r="C57" s="48" t="s">
        <v>64</v>
      </c>
      <c r="D57" s="49" t="s">
        <v>65</v>
      </c>
      <c r="E57" s="14" t="s">
        <v>15</v>
      </c>
      <c r="F57" s="58">
        <v>47</v>
      </c>
      <c r="G57" s="15">
        <v>2</v>
      </c>
      <c r="H57" s="30">
        <f t="shared" si="2"/>
        <v>94</v>
      </c>
      <c r="I57" s="80">
        <f t="shared" si="3"/>
        <v>94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8" spans="1:73" s="1" customFormat="1" ht="12.75" hidden="1">
      <c r="A58" s="11">
        <v>48</v>
      </c>
      <c r="B58" s="12" t="s">
        <v>63</v>
      </c>
      <c r="C58" s="48">
        <v>10630003</v>
      </c>
      <c r="D58" s="49">
        <v>101630003</v>
      </c>
      <c r="E58" s="14" t="s">
        <v>15</v>
      </c>
      <c r="F58" s="58">
        <v>38</v>
      </c>
      <c r="G58" s="15">
        <v>1</v>
      </c>
      <c r="H58" s="30">
        <f t="shared" si="2"/>
        <v>38</v>
      </c>
      <c r="I58" s="80">
        <f t="shared" si="3"/>
        <v>38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</row>
    <row r="59" spans="1:73" s="1" customFormat="1" ht="12.75" hidden="1">
      <c r="A59" s="11">
        <v>49</v>
      </c>
      <c r="B59" s="12" t="s">
        <v>63</v>
      </c>
      <c r="C59" s="48" t="s">
        <v>66</v>
      </c>
      <c r="D59" s="49" t="s">
        <v>67</v>
      </c>
      <c r="E59" s="14" t="s">
        <v>15</v>
      </c>
      <c r="F59" s="58">
        <v>48</v>
      </c>
      <c r="G59" s="15">
        <v>1</v>
      </c>
      <c r="H59" s="30">
        <f t="shared" si="2"/>
        <v>48</v>
      </c>
      <c r="I59" s="80">
        <f t="shared" si="3"/>
        <v>48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</row>
    <row r="60" spans="1:73" s="1" customFormat="1" ht="12.75" hidden="1">
      <c r="A60" s="11">
        <v>50</v>
      </c>
      <c r="B60" s="12" t="s">
        <v>68</v>
      </c>
      <c r="C60" s="48" t="s">
        <v>69</v>
      </c>
      <c r="D60" s="49" t="s">
        <v>70</v>
      </c>
      <c r="E60" s="14" t="s">
        <v>15</v>
      </c>
      <c r="F60" s="58">
        <v>42.5</v>
      </c>
      <c r="G60" s="15">
        <v>2</v>
      </c>
      <c r="H60" s="30">
        <f t="shared" si="2"/>
        <v>85</v>
      </c>
      <c r="I60" s="80">
        <f t="shared" si="3"/>
        <v>85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</row>
    <row r="61" spans="1:73" s="1" customFormat="1" ht="12.75" hidden="1">
      <c r="A61" s="11">
        <v>51</v>
      </c>
      <c r="B61" s="12" t="s">
        <v>71</v>
      </c>
      <c r="C61" s="48">
        <v>10630007</v>
      </c>
      <c r="D61" s="49">
        <v>101630007</v>
      </c>
      <c r="E61" s="14" t="s">
        <v>15</v>
      </c>
      <c r="F61" s="58">
        <v>75</v>
      </c>
      <c r="G61" s="15">
        <v>1</v>
      </c>
      <c r="H61" s="30">
        <f t="shared" si="2"/>
        <v>75</v>
      </c>
      <c r="I61" s="80">
        <f t="shared" si="3"/>
        <v>75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</row>
    <row r="62" spans="1:73" s="1" customFormat="1" ht="12.75" hidden="1">
      <c r="A62" s="11">
        <v>52</v>
      </c>
      <c r="B62" s="12" t="s">
        <v>72</v>
      </c>
      <c r="C62" s="48" t="s">
        <v>73</v>
      </c>
      <c r="D62" s="49" t="s">
        <v>74</v>
      </c>
      <c r="E62" s="14" t="s">
        <v>15</v>
      </c>
      <c r="F62" s="58">
        <v>74.5</v>
      </c>
      <c r="G62" s="15">
        <v>2</v>
      </c>
      <c r="H62" s="30">
        <f t="shared" si="2"/>
        <v>149</v>
      </c>
      <c r="I62" s="80">
        <f t="shared" si="3"/>
        <v>149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</row>
    <row r="63" spans="1:73" s="1" customFormat="1" ht="12.75" hidden="1">
      <c r="A63" s="11">
        <v>53</v>
      </c>
      <c r="B63" s="4" t="str">
        <f>'[1]Зведена 105-106'!$B$42</f>
        <v>Піч муфельна СНОЛ 45/1100-И4А</v>
      </c>
      <c r="C63" s="50">
        <v>10630012</v>
      </c>
      <c r="D63" s="51">
        <v>1016300012</v>
      </c>
      <c r="E63" s="14" t="s">
        <v>15</v>
      </c>
      <c r="F63" s="58">
        <v>5102</v>
      </c>
      <c r="G63" s="15">
        <v>1</v>
      </c>
      <c r="H63" s="30">
        <f t="shared" si="2"/>
        <v>5102</v>
      </c>
      <c r="I63" s="80">
        <f t="shared" si="3"/>
        <v>5102</v>
      </c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</row>
    <row r="64" spans="1:73" s="9" customFormat="1" ht="15" hidden="1">
      <c r="A64" s="9" t="s">
        <v>75</v>
      </c>
      <c r="B64" s="10"/>
      <c r="C64" s="43"/>
      <c r="D64" s="10"/>
      <c r="E64" s="56"/>
      <c r="F64" s="56"/>
      <c r="G64" s="60">
        <f>SUM(G56:G63)</f>
        <v>12</v>
      </c>
      <c r="H64" s="65">
        <f>SUM(H56:H63)</f>
        <v>5681</v>
      </c>
      <c r="I64" s="65">
        <f>SUM(I56:I63)</f>
        <v>5681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</row>
    <row r="65" spans="1:73" s="1" customFormat="1" ht="12.75" hidden="1">
      <c r="A65" s="3">
        <v>92</v>
      </c>
      <c r="B65" s="12" t="s">
        <v>76</v>
      </c>
      <c r="C65" s="48">
        <v>1130001</v>
      </c>
      <c r="D65" s="3"/>
      <c r="E65" s="14" t="s">
        <v>15</v>
      </c>
      <c r="F65" s="29">
        <v>1079</v>
      </c>
      <c r="G65" s="15">
        <v>1</v>
      </c>
      <c r="H65" s="30">
        <f aca="true" t="shared" si="4" ref="H65:H96">F65*G65</f>
        <v>1079</v>
      </c>
      <c r="I65" s="20">
        <f aca="true" t="shared" si="5" ref="I65:I96">H65/2</f>
        <v>539.5</v>
      </c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</row>
    <row r="66" spans="1:73" s="1" customFormat="1" ht="12.75" hidden="1">
      <c r="A66" s="3">
        <v>93</v>
      </c>
      <c r="B66" s="12" t="s">
        <v>77</v>
      </c>
      <c r="C66" s="48" t="s">
        <v>78</v>
      </c>
      <c r="D66" s="3"/>
      <c r="E66" s="14" t="s">
        <v>15</v>
      </c>
      <c r="F66" s="29">
        <v>129</v>
      </c>
      <c r="G66" s="15">
        <v>3</v>
      </c>
      <c r="H66" s="30">
        <f t="shared" si="4"/>
        <v>387</v>
      </c>
      <c r="I66" s="20">
        <f t="shared" si="5"/>
        <v>193.5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</row>
    <row r="67" spans="1:73" s="1" customFormat="1" ht="12.75" hidden="1">
      <c r="A67" s="3">
        <v>94</v>
      </c>
      <c r="B67" s="12" t="s">
        <v>79</v>
      </c>
      <c r="C67" s="48" t="s">
        <v>80</v>
      </c>
      <c r="D67" s="3"/>
      <c r="E67" s="14" t="s">
        <v>15</v>
      </c>
      <c r="F67" s="29">
        <v>53</v>
      </c>
      <c r="G67" s="15">
        <v>4</v>
      </c>
      <c r="H67" s="30">
        <f t="shared" si="4"/>
        <v>212</v>
      </c>
      <c r="I67" s="20">
        <f t="shared" si="5"/>
        <v>106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</row>
    <row r="68" spans="1:73" s="1" customFormat="1" ht="12.75" hidden="1">
      <c r="A68" s="3">
        <v>95</v>
      </c>
      <c r="B68" s="31" t="s">
        <v>81</v>
      </c>
      <c r="C68" s="48">
        <v>1130004</v>
      </c>
      <c r="D68" s="3"/>
      <c r="E68" s="14" t="s">
        <v>15</v>
      </c>
      <c r="F68" s="29">
        <v>92</v>
      </c>
      <c r="G68" s="15">
        <v>1</v>
      </c>
      <c r="H68" s="30">
        <f t="shared" si="4"/>
        <v>92</v>
      </c>
      <c r="I68" s="20">
        <f t="shared" si="5"/>
        <v>46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</row>
    <row r="69" spans="1:73" s="1" customFormat="1" ht="12.75" hidden="1">
      <c r="A69" s="3">
        <v>96</v>
      </c>
      <c r="B69" s="18" t="s">
        <v>82</v>
      </c>
      <c r="C69" s="48">
        <v>1130005</v>
      </c>
      <c r="D69" s="3"/>
      <c r="E69" s="14" t="s">
        <v>15</v>
      </c>
      <c r="F69" s="29">
        <v>100</v>
      </c>
      <c r="G69" s="15">
        <v>1</v>
      </c>
      <c r="H69" s="30">
        <f t="shared" si="4"/>
        <v>100</v>
      </c>
      <c r="I69" s="20">
        <f t="shared" si="5"/>
        <v>50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</row>
    <row r="70" spans="1:73" s="1" customFormat="1" ht="12.75" hidden="1">
      <c r="A70" s="3">
        <v>97</v>
      </c>
      <c r="B70" s="12" t="s">
        <v>22</v>
      </c>
      <c r="C70" s="48">
        <v>1130006</v>
      </c>
      <c r="D70" s="3"/>
      <c r="E70" s="14" t="s">
        <v>15</v>
      </c>
      <c r="F70" s="29">
        <v>308</v>
      </c>
      <c r="G70" s="15">
        <v>1</v>
      </c>
      <c r="H70" s="30">
        <f t="shared" si="4"/>
        <v>308</v>
      </c>
      <c r="I70" s="20">
        <f t="shared" si="5"/>
        <v>154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</row>
    <row r="71" spans="1:73" s="1" customFormat="1" ht="12.75" hidden="1">
      <c r="A71" s="3">
        <v>98</v>
      </c>
      <c r="B71" s="32" t="s">
        <v>83</v>
      </c>
      <c r="C71" s="48">
        <v>1130007</v>
      </c>
      <c r="D71" s="48">
        <v>11130007</v>
      </c>
      <c r="E71" s="14" t="s">
        <v>15</v>
      </c>
      <c r="F71" s="29">
        <v>1080</v>
      </c>
      <c r="G71" s="15">
        <v>1</v>
      </c>
      <c r="H71" s="33">
        <f t="shared" si="4"/>
        <v>1080</v>
      </c>
      <c r="I71" s="20">
        <f t="shared" si="5"/>
        <v>540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</row>
    <row r="72" spans="1:73" s="1" customFormat="1" ht="12.75" hidden="1">
      <c r="A72" s="3">
        <v>99</v>
      </c>
      <c r="B72" s="12" t="s">
        <v>79</v>
      </c>
      <c r="C72" s="48" t="s">
        <v>84</v>
      </c>
      <c r="D72" s="48" t="s">
        <v>85</v>
      </c>
      <c r="E72" s="14" t="s">
        <v>15</v>
      </c>
      <c r="F72" s="29">
        <v>81</v>
      </c>
      <c r="G72" s="15">
        <v>5</v>
      </c>
      <c r="H72" s="33">
        <f t="shared" si="4"/>
        <v>405</v>
      </c>
      <c r="I72" s="20">
        <f t="shared" si="5"/>
        <v>202.5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</row>
    <row r="73" spans="1:73" s="1" customFormat="1" ht="12.75" hidden="1">
      <c r="A73" s="3">
        <v>100</v>
      </c>
      <c r="B73" s="12" t="s">
        <v>86</v>
      </c>
      <c r="C73" s="48">
        <v>1130010</v>
      </c>
      <c r="D73" s="48">
        <v>11130010</v>
      </c>
      <c r="E73" s="14" t="s">
        <v>15</v>
      </c>
      <c r="F73" s="29">
        <v>1044</v>
      </c>
      <c r="G73" s="15">
        <v>1</v>
      </c>
      <c r="H73" s="30">
        <f t="shared" si="4"/>
        <v>1044</v>
      </c>
      <c r="I73" s="20">
        <f t="shared" si="5"/>
        <v>522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</row>
    <row r="74" spans="1:73" s="1" customFormat="1" ht="12.75" hidden="1">
      <c r="A74" s="3">
        <v>101</v>
      </c>
      <c r="B74" s="12" t="s">
        <v>87</v>
      </c>
      <c r="C74" s="48">
        <v>1130011</v>
      </c>
      <c r="D74" s="48" t="s">
        <v>88</v>
      </c>
      <c r="E74" s="14" t="s">
        <v>15</v>
      </c>
      <c r="F74" s="29">
        <v>465</v>
      </c>
      <c r="G74" s="15">
        <v>3</v>
      </c>
      <c r="H74" s="30">
        <f t="shared" si="4"/>
        <v>1395</v>
      </c>
      <c r="I74" s="20">
        <f t="shared" si="5"/>
        <v>697.5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</row>
    <row r="75" spans="1:73" s="1" customFormat="1" ht="12.75" hidden="1">
      <c r="A75" s="3">
        <v>102</v>
      </c>
      <c r="B75" s="12" t="s">
        <v>89</v>
      </c>
      <c r="C75" s="48">
        <v>1130012</v>
      </c>
      <c r="D75" s="48">
        <v>11130012</v>
      </c>
      <c r="E75" s="14" t="s">
        <v>15</v>
      </c>
      <c r="F75" s="29">
        <v>127</v>
      </c>
      <c r="G75" s="15">
        <v>1</v>
      </c>
      <c r="H75" s="30">
        <f t="shared" si="4"/>
        <v>127</v>
      </c>
      <c r="I75" s="20">
        <f t="shared" si="5"/>
        <v>63.5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</row>
    <row r="76" spans="1:73" s="1" customFormat="1" ht="12.75" hidden="1">
      <c r="A76" s="3">
        <v>103</v>
      </c>
      <c r="B76" s="12" t="s">
        <v>90</v>
      </c>
      <c r="C76" s="48">
        <v>1130013</v>
      </c>
      <c r="D76" s="48">
        <v>11130013</v>
      </c>
      <c r="E76" s="14" t="s">
        <v>15</v>
      </c>
      <c r="F76" s="29">
        <v>1000</v>
      </c>
      <c r="G76" s="15">
        <v>1</v>
      </c>
      <c r="H76" s="30">
        <f t="shared" si="4"/>
        <v>1000</v>
      </c>
      <c r="I76" s="20">
        <f t="shared" si="5"/>
        <v>500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</row>
    <row r="77" spans="1:73" s="1" customFormat="1" ht="12.75" hidden="1">
      <c r="A77" s="3">
        <v>104</v>
      </c>
      <c r="B77" s="12" t="s">
        <v>11</v>
      </c>
      <c r="C77" s="48">
        <v>1130014</v>
      </c>
      <c r="D77" s="48">
        <v>11130014</v>
      </c>
      <c r="E77" s="14" t="s">
        <v>15</v>
      </c>
      <c r="F77" s="29">
        <v>300</v>
      </c>
      <c r="G77" s="15">
        <v>1</v>
      </c>
      <c r="H77" s="30">
        <f t="shared" si="4"/>
        <v>300</v>
      </c>
      <c r="I77" s="20">
        <f t="shared" si="5"/>
        <v>150</v>
      </c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</row>
    <row r="78" spans="1:73" s="1" customFormat="1" ht="12.75" hidden="1">
      <c r="A78" s="3">
        <v>105</v>
      </c>
      <c r="B78" s="12" t="s">
        <v>91</v>
      </c>
      <c r="C78" s="48">
        <v>1130015</v>
      </c>
      <c r="D78" s="48">
        <v>11130015</v>
      </c>
      <c r="E78" s="14" t="s">
        <v>15</v>
      </c>
      <c r="F78" s="29">
        <v>300</v>
      </c>
      <c r="G78" s="15">
        <v>1</v>
      </c>
      <c r="H78" s="30">
        <f t="shared" si="4"/>
        <v>300</v>
      </c>
      <c r="I78" s="20">
        <f t="shared" si="5"/>
        <v>150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</row>
    <row r="79" spans="1:73" s="1" customFormat="1" ht="12.75" hidden="1">
      <c r="A79" s="3">
        <v>106</v>
      </c>
      <c r="B79" s="28" t="s">
        <v>92</v>
      </c>
      <c r="C79" s="48">
        <v>1130016</v>
      </c>
      <c r="D79" s="48">
        <v>11130016</v>
      </c>
      <c r="E79" s="14" t="s">
        <v>15</v>
      </c>
      <c r="F79" s="29">
        <v>572</v>
      </c>
      <c r="G79" s="15">
        <v>1</v>
      </c>
      <c r="H79" s="30">
        <f t="shared" si="4"/>
        <v>572</v>
      </c>
      <c r="I79" s="20">
        <f t="shared" si="5"/>
        <v>286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</row>
    <row r="80" spans="1:73" s="1" customFormat="1" ht="12.75" hidden="1">
      <c r="A80" s="3">
        <v>107</v>
      </c>
      <c r="B80" s="28" t="s">
        <v>93</v>
      </c>
      <c r="C80" s="48">
        <v>1130018</v>
      </c>
      <c r="D80" s="48">
        <v>11130018</v>
      </c>
      <c r="E80" s="14" t="s">
        <v>15</v>
      </c>
      <c r="F80" s="29">
        <v>360</v>
      </c>
      <c r="G80" s="15">
        <v>1</v>
      </c>
      <c r="H80" s="30">
        <f t="shared" si="4"/>
        <v>360</v>
      </c>
      <c r="I80" s="20">
        <f t="shared" si="5"/>
        <v>180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</row>
    <row r="81" spans="1:73" s="1" customFormat="1" ht="12.75" hidden="1">
      <c r="A81" s="3">
        <v>108</v>
      </c>
      <c r="B81" s="28" t="s">
        <v>94</v>
      </c>
      <c r="C81" s="48">
        <v>1130019</v>
      </c>
      <c r="D81" s="48" t="s">
        <v>95</v>
      </c>
      <c r="E81" s="14" t="s">
        <v>15</v>
      </c>
      <c r="F81" s="29">
        <v>130</v>
      </c>
      <c r="G81" s="15">
        <v>40</v>
      </c>
      <c r="H81" s="33">
        <f t="shared" si="4"/>
        <v>5200</v>
      </c>
      <c r="I81" s="20">
        <f t="shared" si="5"/>
        <v>2600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</row>
    <row r="82" spans="1:73" s="1" customFormat="1" ht="12.75" hidden="1">
      <c r="A82" s="3">
        <v>109</v>
      </c>
      <c r="B82" s="28" t="s">
        <v>94</v>
      </c>
      <c r="C82" s="48">
        <v>1130019</v>
      </c>
      <c r="D82" s="48" t="s">
        <v>96</v>
      </c>
      <c r="E82" s="14" t="s">
        <v>15</v>
      </c>
      <c r="F82" s="29">
        <v>146</v>
      </c>
      <c r="G82" s="15">
        <v>5</v>
      </c>
      <c r="H82" s="30">
        <f t="shared" si="4"/>
        <v>730</v>
      </c>
      <c r="I82" s="20">
        <f t="shared" si="5"/>
        <v>365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</row>
    <row r="83" spans="1:73" s="1" customFormat="1" ht="12.75" hidden="1">
      <c r="A83" s="3">
        <v>110</v>
      </c>
      <c r="B83" s="28" t="s">
        <v>97</v>
      </c>
      <c r="C83" s="48">
        <v>1130020</v>
      </c>
      <c r="D83" s="48">
        <v>11130020</v>
      </c>
      <c r="E83" s="14" t="s">
        <v>15</v>
      </c>
      <c r="F83" s="29">
        <v>734</v>
      </c>
      <c r="G83" s="15">
        <v>1</v>
      </c>
      <c r="H83" s="30">
        <f t="shared" si="4"/>
        <v>734</v>
      </c>
      <c r="I83" s="20">
        <f t="shared" si="5"/>
        <v>367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</row>
    <row r="84" spans="1:73" s="1" customFormat="1" ht="12.75" hidden="1">
      <c r="A84" s="3">
        <v>111</v>
      </c>
      <c r="B84" s="28" t="s">
        <v>98</v>
      </c>
      <c r="C84" s="48">
        <v>1130021</v>
      </c>
      <c r="D84" s="48">
        <v>11130021</v>
      </c>
      <c r="E84" s="14" t="s">
        <v>15</v>
      </c>
      <c r="F84" s="29">
        <v>250</v>
      </c>
      <c r="G84" s="15">
        <v>1</v>
      </c>
      <c r="H84" s="30">
        <f t="shared" si="4"/>
        <v>250</v>
      </c>
      <c r="I84" s="20">
        <f t="shared" si="5"/>
        <v>125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</row>
    <row r="85" spans="1:73" s="1" customFormat="1" ht="12.75" hidden="1">
      <c r="A85" s="3">
        <v>112</v>
      </c>
      <c r="B85" s="28" t="s">
        <v>99</v>
      </c>
      <c r="C85" s="48">
        <v>1130022</v>
      </c>
      <c r="D85" s="48" t="s">
        <v>100</v>
      </c>
      <c r="E85" s="14" t="s">
        <v>15</v>
      </c>
      <c r="F85" s="29">
        <v>230</v>
      </c>
      <c r="G85" s="15">
        <v>6</v>
      </c>
      <c r="H85" s="30">
        <f t="shared" si="4"/>
        <v>1380</v>
      </c>
      <c r="I85" s="20">
        <f t="shared" si="5"/>
        <v>690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</row>
    <row r="86" spans="1:73" s="1" customFormat="1" ht="12.75" hidden="1">
      <c r="A86" s="3">
        <v>113</v>
      </c>
      <c r="B86" s="28" t="s">
        <v>101</v>
      </c>
      <c r="C86" s="48">
        <v>1130023</v>
      </c>
      <c r="D86" s="48">
        <v>11130023</v>
      </c>
      <c r="E86" s="14" t="s">
        <v>15</v>
      </c>
      <c r="F86" s="29">
        <v>475</v>
      </c>
      <c r="G86" s="15">
        <v>2</v>
      </c>
      <c r="H86" s="30">
        <f t="shared" si="4"/>
        <v>950</v>
      </c>
      <c r="I86" s="20">
        <f t="shared" si="5"/>
        <v>475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</row>
    <row r="87" spans="1:73" s="1" customFormat="1" ht="12.75" hidden="1">
      <c r="A87" s="3">
        <v>114</v>
      </c>
      <c r="B87" s="28" t="s">
        <v>102</v>
      </c>
      <c r="C87" s="48">
        <v>1130024</v>
      </c>
      <c r="D87" s="48">
        <v>11130024</v>
      </c>
      <c r="E87" s="14" t="s">
        <v>15</v>
      </c>
      <c r="F87" s="29">
        <v>300</v>
      </c>
      <c r="G87" s="15">
        <v>1</v>
      </c>
      <c r="H87" s="30">
        <f t="shared" si="4"/>
        <v>300</v>
      </c>
      <c r="I87" s="20">
        <f t="shared" si="5"/>
        <v>150</v>
      </c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</row>
    <row r="88" spans="1:73" s="1" customFormat="1" ht="12.75" hidden="1">
      <c r="A88" s="3">
        <v>115</v>
      </c>
      <c r="B88" s="28" t="s">
        <v>103</v>
      </c>
      <c r="C88" s="48">
        <v>1130025</v>
      </c>
      <c r="D88" s="48">
        <v>11130025</v>
      </c>
      <c r="E88" s="14" t="s">
        <v>15</v>
      </c>
      <c r="F88" s="29">
        <v>340</v>
      </c>
      <c r="G88" s="15">
        <v>1</v>
      </c>
      <c r="H88" s="30">
        <f t="shared" si="4"/>
        <v>340</v>
      </c>
      <c r="I88" s="20">
        <f t="shared" si="5"/>
        <v>170</v>
      </c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</row>
    <row r="89" spans="1:73" s="1" customFormat="1" ht="12.75" hidden="1">
      <c r="A89" s="3">
        <v>116</v>
      </c>
      <c r="B89" s="28" t="s">
        <v>104</v>
      </c>
      <c r="C89" s="48">
        <v>1130027</v>
      </c>
      <c r="D89" s="48">
        <v>11130026</v>
      </c>
      <c r="E89" s="14" t="s">
        <v>15</v>
      </c>
      <c r="F89" s="29">
        <v>97</v>
      </c>
      <c r="G89" s="15">
        <v>1</v>
      </c>
      <c r="H89" s="33">
        <f t="shared" si="4"/>
        <v>97</v>
      </c>
      <c r="I89" s="20">
        <f t="shared" si="5"/>
        <v>48.5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</row>
    <row r="90" spans="1:73" s="1" customFormat="1" ht="12.75" hidden="1">
      <c r="A90" s="3">
        <v>117</v>
      </c>
      <c r="B90" s="28" t="s">
        <v>105</v>
      </c>
      <c r="C90" s="48">
        <v>1130028</v>
      </c>
      <c r="D90" s="48" t="s">
        <v>106</v>
      </c>
      <c r="E90" s="14" t="s">
        <v>15</v>
      </c>
      <c r="F90" s="66">
        <v>306.125</v>
      </c>
      <c r="G90" s="15">
        <v>5</v>
      </c>
      <c r="H90" s="33">
        <f t="shared" si="4"/>
        <v>1530.625</v>
      </c>
      <c r="I90" s="81">
        <f t="shared" si="5"/>
        <v>765.3125</v>
      </c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</row>
    <row r="91" spans="1:73" s="1" customFormat="1" ht="12.75" hidden="1">
      <c r="A91" s="3">
        <v>118</v>
      </c>
      <c r="B91" s="28" t="s">
        <v>87</v>
      </c>
      <c r="C91" s="48">
        <v>1130026</v>
      </c>
      <c r="D91" s="48" t="s">
        <v>107</v>
      </c>
      <c r="E91" s="14" t="s">
        <v>15</v>
      </c>
      <c r="F91" s="29">
        <v>780</v>
      </c>
      <c r="G91" s="15">
        <v>4</v>
      </c>
      <c r="H91" s="30">
        <f t="shared" si="4"/>
        <v>3120</v>
      </c>
      <c r="I91" s="20">
        <f t="shared" si="5"/>
        <v>1560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</row>
    <row r="92" spans="1:73" s="1" customFormat="1" ht="12.75" hidden="1">
      <c r="A92" s="3">
        <v>119</v>
      </c>
      <c r="B92" s="12" t="s">
        <v>108</v>
      </c>
      <c r="C92" s="48">
        <v>1130029</v>
      </c>
      <c r="D92" s="48">
        <v>11130029</v>
      </c>
      <c r="E92" s="14" t="s">
        <v>15</v>
      </c>
      <c r="F92" s="29">
        <v>1800</v>
      </c>
      <c r="G92" s="15">
        <v>1</v>
      </c>
      <c r="H92" s="30">
        <f t="shared" si="4"/>
        <v>1800</v>
      </c>
      <c r="I92" s="20">
        <f t="shared" si="5"/>
        <v>900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</row>
    <row r="93" spans="1:73" s="1" customFormat="1" ht="12.75" hidden="1">
      <c r="A93" s="3">
        <v>120</v>
      </c>
      <c r="B93" s="12" t="s">
        <v>109</v>
      </c>
      <c r="C93" s="48">
        <v>1130030</v>
      </c>
      <c r="D93" s="48" t="s">
        <v>110</v>
      </c>
      <c r="E93" s="14" t="s">
        <v>15</v>
      </c>
      <c r="F93" s="29">
        <v>450</v>
      </c>
      <c r="G93" s="15">
        <v>2</v>
      </c>
      <c r="H93" s="30">
        <f t="shared" si="4"/>
        <v>900</v>
      </c>
      <c r="I93" s="20">
        <f t="shared" si="5"/>
        <v>450</v>
      </c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</row>
    <row r="94" spans="1:73" s="1" customFormat="1" ht="12.75" hidden="1">
      <c r="A94" s="3">
        <v>121</v>
      </c>
      <c r="B94" s="34" t="s">
        <v>111</v>
      </c>
      <c r="C94" s="52"/>
      <c r="D94" s="48">
        <v>11130031</v>
      </c>
      <c r="E94" s="57" t="s">
        <v>15</v>
      </c>
      <c r="F94" s="37">
        <v>1110</v>
      </c>
      <c r="G94" s="11">
        <v>1</v>
      </c>
      <c r="H94" s="30">
        <f t="shared" si="4"/>
        <v>1110</v>
      </c>
      <c r="I94" s="20">
        <f t="shared" si="5"/>
        <v>555</v>
      </c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</row>
    <row r="95" spans="1:73" s="1" customFormat="1" ht="12.75" hidden="1">
      <c r="A95" s="3">
        <v>122</v>
      </c>
      <c r="B95" s="34" t="s">
        <v>112</v>
      </c>
      <c r="C95" s="52"/>
      <c r="D95" s="48" t="s">
        <v>113</v>
      </c>
      <c r="E95" s="57" t="s">
        <v>15</v>
      </c>
      <c r="F95" s="37">
        <v>135</v>
      </c>
      <c r="G95" s="11">
        <v>2</v>
      </c>
      <c r="H95" s="30">
        <f t="shared" si="4"/>
        <v>270</v>
      </c>
      <c r="I95" s="20">
        <f t="shared" si="5"/>
        <v>135</v>
      </c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</row>
    <row r="96" spans="1:73" s="1" customFormat="1" ht="12.75" hidden="1">
      <c r="A96" s="3">
        <v>123</v>
      </c>
      <c r="B96" s="34" t="s">
        <v>114</v>
      </c>
      <c r="C96" s="3"/>
      <c r="D96" s="48">
        <v>11130033</v>
      </c>
      <c r="E96" s="57" t="s">
        <v>15</v>
      </c>
      <c r="F96" s="35">
        <v>3900</v>
      </c>
      <c r="G96" s="35">
        <v>1</v>
      </c>
      <c r="H96" s="36">
        <f t="shared" si="4"/>
        <v>3900</v>
      </c>
      <c r="I96" s="20">
        <f t="shared" si="5"/>
        <v>1950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</row>
    <row r="97" spans="1:73" s="1" customFormat="1" ht="15" hidden="1">
      <c r="A97" s="110" t="s">
        <v>115</v>
      </c>
      <c r="B97" s="110"/>
      <c r="C97" s="110"/>
      <c r="D97" s="110"/>
      <c r="E97" s="110"/>
      <c r="F97" s="110"/>
      <c r="G97" s="60">
        <f>SUM(G65:G96)</f>
        <v>101</v>
      </c>
      <c r="H97" s="65">
        <f>SUM(H65:H96)</f>
        <v>31372.625</v>
      </c>
      <c r="I97" s="65">
        <f>SUM(I65:I96)</f>
        <v>15686.3125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</row>
    <row r="98" spans="1:73" s="1" customFormat="1" ht="12.75" hidden="1">
      <c r="A98" s="20">
        <v>124</v>
      </c>
      <c r="B98" s="12" t="s">
        <v>116</v>
      </c>
      <c r="C98" s="53" t="s">
        <v>117</v>
      </c>
      <c r="D98" s="35"/>
      <c r="E98" s="14" t="s">
        <v>15</v>
      </c>
      <c r="F98" s="58">
        <v>188.4</v>
      </c>
      <c r="G98" s="15">
        <v>1</v>
      </c>
      <c r="H98" s="36">
        <f aca="true" t="shared" si="6" ref="H98:H126">F98*G98</f>
        <v>188.4</v>
      </c>
      <c r="I98" s="2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</row>
    <row r="99" spans="1:73" s="1" customFormat="1" ht="12.75" hidden="1">
      <c r="A99" s="20">
        <v>125</v>
      </c>
      <c r="B99" s="12" t="s">
        <v>118</v>
      </c>
      <c r="C99" s="53" t="s">
        <v>119</v>
      </c>
      <c r="D99" s="35"/>
      <c r="E99" s="14" t="s">
        <v>15</v>
      </c>
      <c r="F99" s="58">
        <v>13</v>
      </c>
      <c r="G99" s="15">
        <v>2</v>
      </c>
      <c r="H99" s="36">
        <f t="shared" si="6"/>
        <v>26</v>
      </c>
      <c r="I99" s="2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</row>
    <row r="100" spans="1:73" s="1" customFormat="1" ht="12.75" hidden="1">
      <c r="A100" s="20">
        <v>126</v>
      </c>
      <c r="B100" s="12" t="s">
        <v>118</v>
      </c>
      <c r="C100" s="53" t="s">
        <v>120</v>
      </c>
      <c r="D100" s="35"/>
      <c r="E100" s="14" t="s">
        <v>15</v>
      </c>
      <c r="F100" s="58">
        <v>0.75</v>
      </c>
      <c r="G100" s="15">
        <v>20</v>
      </c>
      <c r="H100" s="36">
        <f t="shared" si="6"/>
        <v>15</v>
      </c>
      <c r="I100" s="2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</row>
    <row r="101" spans="1:73" s="1" customFormat="1" ht="12.75" hidden="1">
      <c r="A101" s="20">
        <v>127</v>
      </c>
      <c r="B101" s="12" t="s">
        <v>121</v>
      </c>
      <c r="C101" s="53" t="s">
        <v>122</v>
      </c>
      <c r="D101" s="35"/>
      <c r="E101" s="14" t="s">
        <v>15</v>
      </c>
      <c r="F101" s="58">
        <v>162.5</v>
      </c>
      <c r="G101" s="15">
        <v>1</v>
      </c>
      <c r="H101" s="36">
        <f t="shared" si="6"/>
        <v>162.5</v>
      </c>
      <c r="I101" s="2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</row>
    <row r="102" spans="1:73" s="1" customFormat="1" ht="12.75" hidden="1">
      <c r="A102" s="20">
        <v>128</v>
      </c>
      <c r="B102" s="12" t="s">
        <v>123</v>
      </c>
      <c r="C102" s="53" t="s">
        <v>124</v>
      </c>
      <c r="D102" s="35"/>
      <c r="E102" s="14" t="s">
        <v>15</v>
      </c>
      <c r="F102" s="58">
        <v>50</v>
      </c>
      <c r="G102" s="15">
        <v>1</v>
      </c>
      <c r="H102" s="36">
        <f t="shared" si="6"/>
        <v>50</v>
      </c>
      <c r="I102" s="2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</row>
    <row r="103" spans="1:73" s="1" customFormat="1" ht="12.75" hidden="1">
      <c r="A103" s="20">
        <v>129</v>
      </c>
      <c r="B103" s="12" t="s">
        <v>125</v>
      </c>
      <c r="C103" s="53" t="s">
        <v>126</v>
      </c>
      <c r="D103" s="35"/>
      <c r="E103" s="14" t="s">
        <v>15</v>
      </c>
      <c r="F103" s="58">
        <v>18</v>
      </c>
      <c r="G103" s="15">
        <v>1</v>
      </c>
      <c r="H103" s="36">
        <f t="shared" si="6"/>
        <v>18</v>
      </c>
      <c r="I103" s="2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</row>
    <row r="104" spans="1:73" s="1" customFormat="1" ht="12.75" hidden="1">
      <c r="A104" s="20">
        <v>130</v>
      </c>
      <c r="B104" s="12" t="s">
        <v>127</v>
      </c>
      <c r="C104" s="53" t="s">
        <v>128</v>
      </c>
      <c r="D104" s="35"/>
      <c r="E104" s="14" t="s">
        <v>15</v>
      </c>
      <c r="F104" s="58">
        <v>12</v>
      </c>
      <c r="G104" s="15">
        <v>1</v>
      </c>
      <c r="H104" s="36">
        <f t="shared" si="6"/>
        <v>12</v>
      </c>
      <c r="I104" s="2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</row>
    <row r="105" spans="1:73" s="1" customFormat="1" ht="12.75" hidden="1">
      <c r="A105" s="20">
        <v>134</v>
      </c>
      <c r="B105" s="12" t="s">
        <v>129</v>
      </c>
      <c r="C105" s="53" t="s">
        <v>130</v>
      </c>
      <c r="D105" s="35"/>
      <c r="E105" s="14" t="s">
        <v>15</v>
      </c>
      <c r="F105" s="58">
        <v>1.5</v>
      </c>
      <c r="G105" s="15">
        <v>2</v>
      </c>
      <c r="H105" s="36">
        <f t="shared" si="6"/>
        <v>3</v>
      </c>
      <c r="I105" s="2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</row>
    <row r="106" spans="1:73" s="1" customFormat="1" ht="12.75" hidden="1">
      <c r="A106" s="20">
        <v>135</v>
      </c>
      <c r="B106" s="12" t="s">
        <v>131</v>
      </c>
      <c r="C106" s="53" t="s">
        <v>132</v>
      </c>
      <c r="D106" s="35"/>
      <c r="E106" s="14" t="s">
        <v>15</v>
      </c>
      <c r="F106" s="58">
        <v>1</v>
      </c>
      <c r="G106" s="15">
        <v>1064</v>
      </c>
      <c r="H106" s="36">
        <f t="shared" si="6"/>
        <v>1064</v>
      </c>
      <c r="I106" s="2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</row>
    <row r="107" spans="1:73" s="1" customFormat="1" ht="12.75" hidden="1">
      <c r="A107" s="20">
        <v>136</v>
      </c>
      <c r="B107" s="12" t="s">
        <v>133</v>
      </c>
      <c r="C107" s="53" t="s">
        <v>134</v>
      </c>
      <c r="D107" s="35"/>
      <c r="E107" s="14" t="s">
        <v>15</v>
      </c>
      <c r="F107" s="58">
        <v>459.67</v>
      </c>
      <c r="G107" s="15">
        <v>1</v>
      </c>
      <c r="H107" s="36">
        <f t="shared" si="6"/>
        <v>459.67</v>
      </c>
      <c r="I107" s="2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</row>
    <row r="108" spans="1:73" s="1" customFormat="1" ht="12.75" hidden="1">
      <c r="A108" s="20">
        <v>137</v>
      </c>
      <c r="B108" s="12" t="s">
        <v>135</v>
      </c>
      <c r="C108" s="53" t="s">
        <v>136</v>
      </c>
      <c r="D108" s="35"/>
      <c r="E108" s="14" t="s">
        <v>15</v>
      </c>
      <c r="F108" s="58">
        <v>39</v>
      </c>
      <c r="G108" s="15">
        <v>4</v>
      </c>
      <c r="H108" s="36">
        <f t="shared" si="6"/>
        <v>156</v>
      </c>
      <c r="I108" s="2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</row>
    <row r="109" spans="1:73" s="1" customFormat="1" ht="12.75" hidden="1">
      <c r="A109" s="20">
        <v>138</v>
      </c>
      <c r="B109" s="12" t="s">
        <v>137</v>
      </c>
      <c r="C109" s="53" t="s">
        <v>138</v>
      </c>
      <c r="D109" s="35"/>
      <c r="E109" s="14" t="s">
        <v>15</v>
      </c>
      <c r="F109" s="58">
        <v>25</v>
      </c>
      <c r="G109" s="15">
        <v>1</v>
      </c>
      <c r="H109" s="36">
        <f t="shared" si="6"/>
        <v>25</v>
      </c>
      <c r="I109" s="2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</row>
    <row r="110" spans="1:73" s="1" customFormat="1" ht="12.75" hidden="1">
      <c r="A110" s="20">
        <v>139</v>
      </c>
      <c r="B110" s="12" t="s">
        <v>139</v>
      </c>
      <c r="C110" s="53" t="s">
        <v>140</v>
      </c>
      <c r="D110" s="35"/>
      <c r="E110" s="14" t="s">
        <v>15</v>
      </c>
      <c r="F110" s="58">
        <v>60</v>
      </c>
      <c r="G110" s="15">
        <v>1</v>
      </c>
      <c r="H110" s="36">
        <f t="shared" si="6"/>
        <v>60</v>
      </c>
      <c r="I110" s="2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</row>
    <row r="111" spans="1:73" s="1" customFormat="1" ht="12.75" hidden="1">
      <c r="A111" s="20">
        <v>140</v>
      </c>
      <c r="B111" s="12" t="s">
        <v>141</v>
      </c>
      <c r="C111" s="53" t="s">
        <v>142</v>
      </c>
      <c r="D111" s="35"/>
      <c r="E111" s="14" t="s">
        <v>15</v>
      </c>
      <c r="F111" s="58">
        <v>107</v>
      </c>
      <c r="G111" s="15">
        <v>2</v>
      </c>
      <c r="H111" s="36">
        <f t="shared" si="6"/>
        <v>214</v>
      </c>
      <c r="I111" s="2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</row>
    <row r="112" spans="1:73" s="1" customFormat="1" ht="12.75" hidden="1">
      <c r="A112" s="20">
        <v>141</v>
      </c>
      <c r="B112" s="12" t="s">
        <v>143</v>
      </c>
      <c r="C112" s="53" t="s">
        <v>144</v>
      </c>
      <c r="D112" s="35"/>
      <c r="E112" s="14" t="s">
        <v>15</v>
      </c>
      <c r="F112" s="58">
        <v>24.4175</v>
      </c>
      <c r="G112" s="15">
        <v>2</v>
      </c>
      <c r="H112" s="36">
        <f t="shared" si="6"/>
        <v>48.835</v>
      </c>
      <c r="I112" s="2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</row>
    <row r="113" spans="1:73" s="1" customFormat="1" ht="12.75" hidden="1">
      <c r="A113" s="20">
        <v>142</v>
      </c>
      <c r="B113" s="12" t="s">
        <v>145</v>
      </c>
      <c r="C113" s="53" t="s">
        <v>146</v>
      </c>
      <c r="D113" s="35"/>
      <c r="E113" s="14" t="s">
        <v>15</v>
      </c>
      <c r="F113" s="58">
        <v>2.2</v>
      </c>
      <c r="G113" s="15">
        <v>7</v>
      </c>
      <c r="H113" s="36">
        <f t="shared" si="6"/>
        <v>15.400000000000002</v>
      </c>
      <c r="I113" s="2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</row>
    <row r="114" spans="1:73" s="1" customFormat="1" ht="12.75" hidden="1">
      <c r="A114" s="20">
        <v>143</v>
      </c>
      <c r="B114" s="12" t="s">
        <v>147</v>
      </c>
      <c r="C114" s="53" t="s">
        <v>148</v>
      </c>
      <c r="D114" s="35"/>
      <c r="E114" s="14" t="s">
        <v>15</v>
      </c>
      <c r="F114" s="58">
        <v>32</v>
      </c>
      <c r="G114" s="15">
        <v>1</v>
      </c>
      <c r="H114" s="36">
        <f t="shared" si="6"/>
        <v>32</v>
      </c>
      <c r="I114" s="2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</row>
    <row r="115" spans="1:73" s="1" customFormat="1" ht="12.75" hidden="1">
      <c r="A115" s="20">
        <v>144</v>
      </c>
      <c r="B115" s="12" t="s">
        <v>149</v>
      </c>
      <c r="C115" s="53" t="s">
        <v>150</v>
      </c>
      <c r="D115" s="35"/>
      <c r="E115" s="14" t="s">
        <v>15</v>
      </c>
      <c r="F115" s="58">
        <v>23</v>
      </c>
      <c r="G115" s="15">
        <v>1</v>
      </c>
      <c r="H115" s="36">
        <f t="shared" si="6"/>
        <v>23</v>
      </c>
      <c r="I115" s="2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</row>
    <row r="116" spans="1:73" s="1" customFormat="1" ht="12.75" hidden="1">
      <c r="A116" s="20">
        <v>146</v>
      </c>
      <c r="B116" s="12" t="s">
        <v>72</v>
      </c>
      <c r="C116" s="53" t="s">
        <v>151</v>
      </c>
      <c r="D116" s="35"/>
      <c r="E116" s="14" t="s">
        <v>15</v>
      </c>
      <c r="F116" s="58">
        <v>39</v>
      </c>
      <c r="G116" s="15">
        <v>6</v>
      </c>
      <c r="H116" s="36">
        <f t="shared" si="6"/>
        <v>234</v>
      </c>
      <c r="I116" s="2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</row>
    <row r="117" spans="1:73" s="1" customFormat="1" ht="12.75" hidden="1">
      <c r="A117" s="20">
        <v>147</v>
      </c>
      <c r="B117" s="12" t="s">
        <v>152</v>
      </c>
      <c r="C117" s="53" t="s">
        <v>153</v>
      </c>
      <c r="D117" s="35"/>
      <c r="E117" s="14" t="s">
        <v>15</v>
      </c>
      <c r="F117" s="58">
        <v>36</v>
      </c>
      <c r="G117" s="15">
        <v>10</v>
      </c>
      <c r="H117" s="36">
        <f t="shared" si="6"/>
        <v>360</v>
      </c>
      <c r="I117" s="2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</row>
    <row r="118" spans="1:73" s="1" customFormat="1" ht="12.75" hidden="1">
      <c r="A118" s="20">
        <v>148</v>
      </c>
      <c r="B118" s="12" t="s">
        <v>154</v>
      </c>
      <c r="C118" s="53" t="s">
        <v>155</v>
      </c>
      <c r="D118" s="35"/>
      <c r="E118" s="14" t="s">
        <v>15</v>
      </c>
      <c r="F118" s="58">
        <v>15</v>
      </c>
      <c r="G118" s="15">
        <v>2</v>
      </c>
      <c r="H118" s="36">
        <f t="shared" si="6"/>
        <v>30</v>
      </c>
      <c r="I118" s="2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</row>
    <row r="119" spans="1:73" s="1" customFormat="1" ht="12.75" hidden="1">
      <c r="A119" s="20">
        <v>149</v>
      </c>
      <c r="B119" s="12" t="s">
        <v>154</v>
      </c>
      <c r="C119" s="53" t="s">
        <v>156</v>
      </c>
      <c r="D119" s="35"/>
      <c r="E119" s="14" t="s">
        <v>15</v>
      </c>
      <c r="F119" s="58">
        <v>14</v>
      </c>
      <c r="G119" s="15">
        <v>1</v>
      </c>
      <c r="H119" s="36">
        <f t="shared" si="6"/>
        <v>14</v>
      </c>
      <c r="I119" s="2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</row>
    <row r="120" spans="1:73" s="1" customFormat="1" ht="12.75" hidden="1">
      <c r="A120" s="20">
        <v>150</v>
      </c>
      <c r="B120" s="12" t="s">
        <v>157</v>
      </c>
      <c r="C120" s="53" t="s">
        <v>158</v>
      </c>
      <c r="D120" s="35"/>
      <c r="E120" s="14" t="s">
        <v>15</v>
      </c>
      <c r="F120" s="58">
        <v>80</v>
      </c>
      <c r="G120" s="15">
        <v>1</v>
      </c>
      <c r="H120" s="36">
        <f t="shared" si="6"/>
        <v>80</v>
      </c>
      <c r="I120" s="2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</row>
    <row r="121" spans="1:73" s="1" customFormat="1" ht="12.75" hidden="1">
      <c r="A121" s="20">
        <v>151</v>
      </c>
      <c r="B121" s="12" t="s">
        <v>157</v>
      </c>
      <c r="C121" s="53" t="s">
        <v>159</v>
      </c>
      <c r="D121" s="35"/>
      <c r="E121" s="14" t="s">
        <v>15</v>
      </c>
      <c r="F121" s="58">
        <v>50</v>
      </c>
      <c r="G121" s="15">
        <v>1</v>
      </c>
      <c r="H121" s="36">
        <f t="shared" si="6"/>
        <v>50</v>
      </c>
      <c r="I121" s="2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</row>
    <row r="122" spans="1:73" s="1" customFormat="1" ht="12.75" hidden="1">
      <c r="A122" s="20">
        <v>153</v>
      </c>
      <c r="B122" s="12" t="s">
        <v>161</v>
      </c>
      <c r="C122" s="53" t="s">
        <v>162</v>
      </c>
      <c r="D122" s="35"/>
      <c r="E122" s="14" t="s">
        <v>15</v>
      </c>
      <c r="F122" s="58">
        <v>12</v>
      </c>
      <c r="G122" s="15">
        <v>1</v>
      </c>
      <c r="H122" s="36">
        <f t="shared" si="6"/>
        <v>12</v>
      </c>
      <c r="I122" s="2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</row>
    <row r="123" spans="1:73" s="1" customFormat="1" ht="12.75" hidden="1">
      <c r="A123" s="20">
        <v>154</v>
      </c>
      <c r="B123" s="12" t="s">
        <v>63</v>
      </c>
      <c r="C123" s="53" t="s">
        <v>163</v>
      </c>
      <c r="D123" s="35"/>
      <c r="E123" s="14" t="s">
        <v>15</v>
      </c>
      <c r="F123" s="58">
        <v>86</v>
      </c>
      <c r="G123" s="15">
        <v>2</v>
      </c>
      <c r="H123" s="36">
        <f t="shared" si="6"/>
        <v>172</v>
      </c>
      <c r="I123" s="2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</row>
    <row r="124" spans="1:73" s="1" customFormat="1" ht="12.75" hidden="1">
      <c r="A124" s="20">
        <v>155</v>
      </c>
      <c r="B124" s="12" t="s">
        <v>164</v>
      </c>
      <c r="C124" s="53" t="s">
        <v>165</v>
      </c>
      <c r="D124" s="35"/>
      <c r="E124" s="14" t="s">
        <v>15</v>
      </c>
      <c r="F124" s="58">
        <v>200</v>
      </c>
      <c r="G124" s="15">
        <v>1</v>
      </c>
      <c r="H124" s="36">
        <f t="shared" si="6"/>
        <v>200</v>
      </c>
      <c r="I124" s="2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</row>
    <row r="125" spans="1:73" s="1" customFormat="1" ht="12.75" hidden="1">
      <c r="A125" s="20">
        <v>161</v>
      </c>
      <c r="B125" s="38" t="s">
        <v>166</v>
      </c>
      <c r="C125" s="54"/>
      <c r="D125" s="35"/>
      <c r="E125" s="14" t="s">
        <v>15</v>
      </c>
      <c r="F125" s="39">
        <v>100</v>
      </c>
      <c r="G125" s="40">
        <v>1</v>
      </c>
      <c r="H125" s="36">
        <f t="shared" si="6"/>
        <v>100</v>
      </c>
      <c r="I125" s="2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</row>
    <row r="126" spans="1:73" s="1" customFormat="1" ht="12.75" hidden="1">
      <c r="A126" s="20">
        <v>162</v>
      </c>
      <c r="B126" s="12" t="s">
        <v>167</v>
      </c>
      <c r="C126" s="54" t="s">
        <v>168</v>
      </c>
      <c r="D126" s="35"/>
      <c r="E126" s="14" t="s">
        <v>15</v>
      </c>
      <c r="F126" s="39">
        <v>50.38</v>
      </c>
      <c r="G126" s="40">
        <v>7</v>
      </c>
      <c r="H126" s="36">
        <f t="shared" si="6"/>
        <v>352.66</v>
      </c>
      <c r="I126" s="2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</row>
    <row r="127" spans="1:73" s="1" customFormat="1" ht="15" hidden="1">
      <c r="A127" s="110" t="s">
        <v>169</v>
      </c>
      <c r="B127" s="110"/>
      <c r="C127" s="110"/>
      <c r="D127" s="110"/>
      <c r="E127" s="110"/>
      <c r="F127" s="110"/>
      <c r="G127" s="67">
        <f>SUM(G98:G126)</f>
        <v>1146</v>
      </c>
      <c r="H127" s="68">
        <f>SUM(H98:H126)</f>
        <v>4177.465</v>
      </c>
      <c r="I127" s="41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</row>
    <row r="128" spans="1:10" s="96" customFormat="1" ht="15" customHeight="1">
      <c r="A128" s="118" t="s">
        <v>0</v>
      </c>
      <c r="B128" s="118" t="s">
        <v>1</v>
      </c>
      <c r="C128" s="118" t="s">
        <v>255</v>
      </c>
      <c r="D128" s="127" t="s">
        <v>256</v>
      </c>
      <c r="E128" s="128"/>
      <c r="F128" s="118" t="s">
        <v>3</v>
      </c>
      <c r="G128" s="118" t="s">
        <v>4</v>
      </c>
      <c r="H128" s="133" t="s">
        <v>5</v>
      </c>
      <c r="I128" s="121" t="s">
        <v>257</v>
      </c>
      <c r="J128" s="121" t="s">
        <v>258</v>
      </c>
    </row>
    <row r="129" spans="1:10" s="96" customFormat="1" ht="13.5">
      <c r="A129" s="119"/>
      <c r="B129" s="119"/>
      <c r="C129" s="119"/>
      <c r="D129" s="129"/>
      <c r="E129" s="130"/>
      <c r="F129" s="119"/>
      <c r="G129" s="119"/>
      <c r="H129" s="134"/>
      <c r="I129" s="122"/>
      <c r="J129" s="122"/>
    </row>
    <row r="130" spans="1:10" s="96" customFormat="1" ht="15" customHeight="1">
      <c r="A130" s="119"/>
      <c r="B130" s="119"/>
      <c r="C130" s="119"/>
      <c r="D130" s="129"/>
      <c r="E130" s="130"/>
      <c r="F130" s="119"/>
      <c r="G130" s="119"/>
      <c r="H130" s="134"/>
      <c r="I130" s="122"/>
      <c r="J130" s="122"/>
    </row>
    <row r="131" spans="1:10" s="96" customFormat="1" ht="15" customHeight="1">
      <c r="A131" s="119"/>
      <c r="B131" s="119"/>
      <c r="C131" s="119"/>
      <c r="D131" s="129"/>
      <c r="E131" s="130"/>
      <c r="F131" s="119"/>
      <c r="G131" s="119"/>
      <c r="H131" s="134"/>
      <c r="I131" s="122"/>
      <c r="J131" s="122"/>
    </row>
    <row r="132" spans="1:10" s="96" customFormat="1" ht="13.5">
      <c r="A132" s="120"/>
      <c r="B132" s="120"/>
      <c r="C132" s="120"/>
      <c r="D132" s="131"/>
      <c r="E132" s="132"/>
      <c r="F132" s="120"/>
      <c r="G132" s="120"/>
      <c r="H132" s="135"/>
      <c r="I132" s="123"/>
      <c r="J132" s="123"/>
    </row>
    <row r="133" spans="1:8" s="82" customFormat="1" ht="18" customHeight="1">
      <c r="A133" s="115" t="s">
        <v>254</v>
      </c>
      <c r="B133" s="116"/>
      <c r="C133" s="116"/>
      <c r="D133" s="116"/>
      <c r="E133" s="116"/>
      <c r="F133" s="116"/>
      <c r="G133" s="116"/>
      <c r="H133" s="117"/>
    </row>
    <row r="134" spans="1:11" s="1" customFormat="1" ht="25.5" customHeight="1">
      <c r="A134" s="3">
        <v>1</v>
      </c>
      <c r="B134" s="93" t="s">
        <v>246</v>
      </c>
      <c r="C134" s="92">
        <v>2016</v>
      </c>
      <c r="D134" s="91">
        <v>11130043</v>
      </c>
      <c r="E134" s="91">
        <v>11130043</v>
      </c>
      <c r="F134" s="99" t="s">
        <v>15</v>
      </c>
      <c r="G134" s="90">
        <v>1500</v>
      </c>
      <c r="H134" s="79">
        <v>10</v>
      </c>
      <c r="I134" s="19">
        <f aca="true" t="shared" si="7" ref="I134:I143">G134*H134</f>
        <v>15000</v>
      </c>
      <c r="J134" s="19">
        <f aca="true" t="shared" si="8" ref="J134:J144">I134/2</f>
        <v>7500</v>
      </c>
      <c r="K134" s="89"/>
    </row>
    <row r="135" spans="1:11" s="1" customFormat="1" ht="27" customHeight="1">
      <c r="A135" s="3">
        <v>2</v>
      </c>
      <c r="B135" s="93" t="s">
        <v>245</v>
      </c>
      <c r="C135" s="92">
        <v>2016</v>
      </c>
      <c r="D135" s="91">
        <v>11130044</v>
      </c>
      <c r="E135" s="91">
        <v>11130044</v>
      </c>
      <c r="F135" s="99" t="s">
        <v>15</v>
      </c>
      <c r="G135" s="90">
        <v>1000</v>
      </c>
      <c r="H135" s="79">
        <v>10</v>
      </c>
      <c r="I135" s="19">
        <f t="shared" si="7"/>
        <v>10000</v>
      </c>
      <c r="J135" s="19">
        <f t="shared" si="8"/>
        <v>5000</v>
      </c>
      <c r="K135" s="89"/>
    </row>
    <row r="136" spans="1:11" s="1" customFormat="1" ht="16.5" customHeight="1">
      <c r="A136" s="3">
        <v>3</v>
      </c>
      <c r="B136" s="93" t="s">
        <v>244</v>
      </c>
      <c r="C136" s="92">
        <v>2016</v>
      </c>
      <c r="D136" s="91">
        <v>11130045</v>
      </c>
      <c r="E136" s="91">
        <v>11130045</v>
      </c>
      <c r="F136" s="99" t="s">
        <v>15</v>
      </c>
      <c r="G136" s="90">
        <v>1500</v>
      </c>
      <c r="H136" s="79">
        <v>10</v>
      </c>
      <c r="I136" s="19">
        <f t="shared" si="7"/>
        <v>15000</v>
      </c>
      <c r="J136" s="19">
        <f t="shared" si="8"/>
        <v>7500</v>
      </c>
      <c r="K136" s="89"/>
    </row>
    <row r="137" spans="1:11" s="1" customFormat="1" ht="18" customHeight="1">
      <c r="A137" s="3">
        <v>4</v>
      </c>
      <c r="B137" s="93" t="s">
        <v>250</v>
      </c>
      <c r="C137" s="92">
        <v>2016</v>
      </c>
      <c r="D137" s="91">
        <v>11130050</v>
      </c>
      <c r="E137" s="91">
        <v>11130050</v>
      </c>
      <c r="F137" s="99" t="s">
        <v>15</v>
      </c>
      <c r="G137" s="90">
        <v>650</v>
      </c>
      <c r="H137" s="79">
        <v>10</v>
      </c>
      <c r="I137" s="19">
        <f t="shared" si="7"/>
        <v>6500</v>
      </c>
      <c r="J137" s="19">
        <f t="shared" si="8"/>
        <v>3250</v>
      </c>
      <c r="K137" s="89"/>
    </row>
    <row r="138" spans="1:11" s="1" customFormat="1" ht="27" customHeight="1">
      <c r="A138" s="3">
        <v>5</v>
      </c>
      <c r="B138" s="93" t="s">
        <v>249</v>
      </c>
      <c r="C138" s="92">
        <v>2016</v>
      </c>
      <c r="D138" s="91">
        <v>11130051</v>
      </c>
      <c r="E138" s="91">
        <v>11130051</v>
      </c>
      <c r="F138" s="99" t="s">
        <v>15</v>
      </c>
      <c r="G138" s="90">
        <v>1200</v>
      </c>
      <c r="H138" s="79">
        <v>10</v>
      </c>
      <c r="I138" s="19">
        <f t="shared" si="7"/>
        <v>12000</v>
      </c>
      <c r="J138" s="19">
        <f t="shared" si="8"/>
        <v>6000</v>
      </c>
      <c r="K138" s="89"/>
    </row>
    <row r="139" spans="1:11" s="1" customFormat="1" ht="25.5" customHeight="1">
      <c r="A139" s="3">
        <v>6</v>
      </c>
      <c r="B139" s="93" t="s">
        <v>248</v>
      </c>
      <c r="C139" s="92">
        <v>2016</v>
      </c>
      <c r="D139" s="91">
        <v>11130052</v>
      </c>
      <c r="E139" s="91">
        <v>11130052</v>
      </c>
      <c r="F139" s="99" t="s">
        <v>15</v>
      </c>
      <c r="G139" s="90">
        <v>650</v>
      </c>
      <c r="H139" s="79">
        <v>10</v>
      </c>
      <c r="I139" s="19">
        <f t="shared" si="7"/>
        <v>6500</v>
      </c>
      <c r="J139" s="19">
        <f t="shared" si="8"/>
        <v>3250</v>
      </c>
      <c r="K139" s="89"/>
    </row>
    <row r="140" spans="1:11" s="1" customFormat="1" ht="18" customHeight="1">
      <c r="A140" s="3">
        <v>7</v>
      </c>
      <c r="B140" s="93" t="s">
        <v>247</v>
      </c>
      <c r="C140" s="92">
        <v>2016</v>
      </c>
      <c r="D140" s="91">
        <v>11130053</v>
      </c>
      <c r="E140" s="91">
        <v>11130053</v>
      </c>
      <c r="F140" s="99" t="s">
        <v>15</v>
      </c>
      <c r="G140" s="90">
        <v>1500</v>
      </c>
      <c r="H140" s="79">
        <v>10</v>
      </c>
      <c r="I140" s="19">
        <f t="shared" si="7"/>
        <v>15000</v>
      </c>
      <c r="J140" s="19">
        <f t="shared" si="8"/>
        <v>7500</v>
      </c>
      <c r="K140" s="89"/>
    </row>
    <row r="141" spans="1:11" s="1" customFormat="1" ht="18" customHeight="1">
      <c r="A141" s="3">
        <v>8</v>
      </c>
      <c r="B141" s="93" t="s">
        <v>253</v>
      </c>
      <c r="C141" s="92">
        <v>2017</v>
      </c>
      <c r="D141" s="91">
        <v>11130074</v>
      </c>
      <c r="E141" s="91">
        <v>11130074</v>
      </c>
      <c r="F141" s="99" t="s">
        <v>15</v>
      </c>
      <c r="G141" s="94">
        <v>2056</v>
      </c>
      <c r="H141" s="79">
        <v>3</v>
      </c>
      <c r="I141" s="19">
        <f t="shared" si="7"/>
        <v>6168</v>
      </c>
      <c r="J141" s="19">
        <f t="shared" si="8"/>
        <v>3084</v>
      </c>
      <c r="K141" s="89"/>
    </row>
    <row r="142" spans="1:11" s="1" customFormat="1" ht="18" customHeight="1">
      <c r="A142" s="3">
        <v>9</v>
      </c>
      <c r="B142" s="93" t="s">
        <v>252</v>
      </c>
      <c r="C142" s="92">
        <v>2017</v>
      </c>
      <c r="D142" s="91">
        <v>11130075</v>
      </c>
      <c r="E142" s="91">
        <v>11130075</v>
      </c>
      <c r="F142" s="99" t="s">
        <v>15</v>
      </c>
      <c r="G142" s="94">
        <v>2980</v>
      </c>
      <c r="H142" s="79">
        <v>3</v>
      </c>
      <c r="I142" s="19">
        <f t="shared" si="7"/>
        <v>8940</v>
      </c>
      <c r="J142" s="19">
        <f t="shared" si="8"/>
        <v>4470</v>
      </c>
      <c r="K142" s="89"/>
    </row>
    <row r="143" spans="1:11" s="1" customFormat="1" ht="18" customHeight="1">
      <c r="A143" s="3">
        <v>10</v>
      </c>
      <c r="B143" s="95" t="s">
        <v>251</v>
      </c>
      <c r="C143" s="92">
        <v>2017</v>
      </c>
      <c r="D143" s="91">
        <v>11130076</v>
      </c>
      <c r="E143" s="91">
        <v>11130076</v>
      </c>
      <c r="F143" s="99" t="s">
        <v>15</v>
      </c>
      <c r="G143" s="94">
        <v>1630</v>
      </c>
      <c r="H143" s="79">
        <v>3</v>
      </c>
      <c r="I143" s="19">
        <f t="shared" si="7"/>
        <v>4890</v>
      </c>
      <c r="J143" s="19">
        <f t="shared" si="8"/>
        <v>2445</v>
      </c>
      <c r="K143" s="89"/>
    </row>
    <row r="144" spans="1:11" s="1" customFormat="1" ht="18" customHeight="1">
      <c r="A144" s="3"/>
      <c r="B144" s="95" t="s">
        <v>262</v>
      </c>
      <c r="C144" s="92"/>
      <c r="D144" s="91"/>
      <c r="E144" s="91"/>
      <c r="F144" s="99"/>
      <c r="G144" s="94"/>
      <c r="H144" s="105">
        <f>H134+H135+H136+H137+H138+H139+H140+H141+H142+H143</f>
        <v>79</v>
      </c>
      <c r="I144" s="19">
        <f>I134+I135+I136+I137+I138+I139+I140+I141+I142+I143</f>
        <v>99998</v>
      </c>
      <c r="J144" s="19">
        <f t="shared" si="8"/>
        <v>49999</v>
      </c>
      <c r="K144" s="89"/>
    </row>
    <row r="145" spans="1:11" s="1" customFormat="1" ht="18" customHeight="1">
      <c r="A145" s="124" t="s">
        <v>261</v>
      </c>
      <c r="B145" s="125"/>
      <c r="C145" s="125"/>
      <c r="D145" s="125"/>
      <c r="E145" s="125"/>
      <c r="F145" s="125"/>
      <c r="G145" s="125"/>
      <c r="H145" s="125"/>
      <c r="I145" s="102"/>
      <c r="J145" s="103"/>
      <c r="K145" s="89"/>
    </row>
    <row r="147" spans="1:11" s="1" customFormat="1" ht="26.25">
      <c r="A147" s="3">
        <v>1</v>
      </c>
      <c r="B147" s="97" t="s">
        <v>259</v>
      </c>
      <c r="C147" s="92">
        <v>2018</v>
      </c>
      <c r="D147" s="98">
        <v>101480004</v>
      </c>
      <c r="E147" s="98">
        <v>101480004</v>
      </c>
      <c r="F147" s="99" t="s">
        <v>15</v>
      </c>
      <c r="G147" s="100">
        <v>14200</v>
      </c>
      <c r="H147" s="79">
        <v>3</v>
      </c>
      <c r="I147" s="19">
        <v>42600</v>
      </c>
      <c r="J147" s="19">
        <v>8520</v>
      </c>
      <c r="K147" s="89"/>
    </row>
    <row r="148" spans="1:11" s="1" customFormat="1" ht="13.5">
      <c r="A148" s="3">
        <v>2</v>
      </c>
      <c r="B148" s="97" t="s">
        <v>260</v>
      </c>
      <c r="C148" s="92">
        <v>2020</v>
      </c>
      <c r="D148" s="98">
        <v>101480008</v>
      </c>
      <c r="E148" s="98">
        <v>101480008</v>
      </c>
      <c r="F148" s="99" t="s">
        <v>15</v>
      </c>
      <c r="G148" s="100">
        <v>20488</v>
      </c>
      <c r="H148" s="104">
        <v>1</v>
      </c>
      <c r="I148" s="101">
        <v>20488</v>
      </c>
      <c r="J148" s="19">
        <v>204.88</v>
      </c>
      <c r="K148" s="89"/>
    </row>
    <row r="149" spans="1:11" s="1" customFormat="1" ht="13.5">
      <c r="A149" s="3"/>
      <c r="B149" s="97" t="s">
        <v>263</v>
      </c>
      <c r="C149" s="92"/>
      <c r="D149" s="98"/>
      <c r="E149" s="98"/>
      <c r="F149" s="99"/>
      <c r="G149" s="100"/>
      <c r="H149" s="104">
        <f>H147+H148</f>
        <v>4</v>
      </c>
      <c r="I149" s="106">
        <f>I147+I148</f>
        <v>63088</v>
      </c>
      <c r="J149" s="106">
        <f>J147+J148</f>
        <v>8724.88</v>
      </c>
      <c r="K149" s="89"/>
    </row>
    <row r="150" spans="1:10" ht="15">
      <c r="A150" s="109" t="s">
        <v>265</v>
      </c>
      <c r="B150" s="109"/>
      <c r="C150" s="109"/>
      <c r="D150" s="109"/>
      <c r="E150" s="109"/>
      <c r="F150" s="109"/>
      <c r="G150" s="83"/>
      <c r="H150" s="88">
        <f>H144+H149</f>
        <v>83</v>
      </c>
      <c r="I150" s="88">
        <f>I144+I149</f>
        <v>163086</v>
      </c>
      <c r="J150" s="88">
        <f>J144+J149</f>
        <v>58723.88</v>
      </c>
    </row>
    <row r="153" spans="1:10" s="85" customFormat="1" ht="17.25" customHeight="1">
      <c r="A153" s="107" t="s">
        <v>242</v>
      </c>
      <c r="B153" s="107"/>
      <c r="F153" s="108"/>
      <c r="G153" s="108"/>
      <c r="H153" s="108" t="s">
        <v>243</v>
      </c>
      <c r="I153" s="108"/>
      <c r="J153" s="108"/>
    </row>
  </sheetData>
  <sheetProtection/>
  <mergeCells count="23">
    <mergeCell ref="A145:H145"/>
    <mergeCell ref="A5:J5"/>
    <mergeCell ref="D128:E132"/>
    <mergeCell ref="F128:F132"/>
    <mergeCell ref="G128:G132"/>
    <mergeCell ref="H128:H132"/>
    <mergeCell ref="I128:I132"/>
    <mergeCell ref="A153:B153"/>
    <mergeCell ref="F153:G153"/>
    <mergeCell ref="G1:I1"/>
    <mergeCell ref="G2:I2"/>
    <mergeCell ref="G3:I3"/>
    <mergeCell ref="A150:F150"/>
    <mergeCell ref="A97:F97"/>
    <mergeCell ref="A127:F127"/>
    <mergeCell ref="A6:I6"/>
    <mergeCell ref="A8:I8"/>
    <mergeCell ref="A133:H133"/>
    <mergeCell ref="A128:A132"/>
    <mergeCell ref="B128:B132"/>
    <mergeCell ref="C128:C132"/>
    <mergeCell ref="H153:J153"/>
    <mergeCell ref="J128:J132"/>
  </mergeCells>
  <printOptions/>
  <pageMargins left="1.1811023622047243" right="0.3543307086614173" top="1.1811023622047243" bottom="0.4330708661417323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2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5.57421875" style="0" customWidth="1"/>
    <col min="2" max="2" width="34.00390625" style="0" customWidth="1"/>
    <col min="3" max="3" width="8.57421875" style="55" customWidth="1"/>
    <col min="4" max="4" width="18.421875" style="55" customWidth="1"/>
    <col min="5" max="7" width="9.140625" style="55" customWidth="1"/>
    <col min="8" max="8" width="16.00390625" style="55" customWidth="1"/>
    <col min="9" max="9" width="13.421875" style="0" hidden="1" customWidth="1"/>
    <col min="10" max="73" width="9.140625" style="69" customWidth="1"/>
  </cols>
  <sheetData>
    <row r="1" spans="1:9" ht="15">
      <c r="A1" s="138" t="s">
        <v>238</v>
      </c>
      <c r="B1" s="138"/>
      <c r="C1" s="138"/>
      <c r="D1" s="138"/>
      <c r="E1" s="138"/>
      <c r="F1" s="138"/>
      <c r="G1" s="138"/>
      <c r="H1" s="138"/>
      <c r="I1" s="138"/>
    </row>
    <row r="2" spans="1:9" ht="14.25">
      <c r="A2" s="111"/>
      <c r="B2" s="111"/>
      <c r="C2" s="111"/>
      <c r="D2" s="111"/>
      <c r="E2" s="111"/>
      <c r="F2" s="111"/>
      <c r="G2" s="111"/>
      <c r="H2" s="111"/>
      <c r="I2" s="111"/>
    </row>
    <row r="4" spans="1:73" s="1" customFormat="1" ht="12.75" customHeight="1">
      <c r="A4" s="118" t="s">
        <v>0</v>
      </c>
      <c r="B4" s="118" t="s">
        <v>1</v>
      </c>
      <c r="C4" s="127" t="s">
        <v>2</v>
      </c>
      <c r="D4" s="128"/>
      <c r="E4" s="118" t="s">
        <v>3</v>
      </c>
      <c r="F4" s="118" t="s">
        <v>4</v>
      </c>
      <c r="G4" s="118" t="s">
        <v>5</v>
      </c>
      <c r="H4" s="118" t="s">
        <v>6</v>
      </c>
      <c r="I4" s="118" t="s">
        <v>7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s="1" customFormat="1" ht="12.75">
      <c r="A5" s="119"/>
      <c r="B5" s="119"/>
      <c r="C5" s="129"/>
      <c r="D5" s="130"/>
      <c r="E5" s="119"/>
      <c r="F5" s="119"/>
      <c r="G5" s="119"/>
      <c r="H5" s="119"/>
      <c r="I5" s="11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s="1" customFormat="1" ht="1.5" customHeight="1">
      <c r="A6" s="119"/>
      <c r="B6" s="119"/>
      <c r="C6" s="129"/>
      <c r="D6" s="130"/>
      <c r="E6" s="119"/>
      <c r="F6" s="119"/>
      <c r="G6" s="119"/>
      <c r="H6" s="119"/>
      <c r="I6" s="11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s="1" customFormat="1" ht="12.75">
      <c r="A7" s="2">
        <v>1</v>
      </c>
      <c r="B7" s="2">
        <v>2</v>
      </c>
      <c r="C7" s="136">
        <v>3</v>
      </c>
      <c r="D7" s="137"/>
      <c r="E7" s="2">
        <v>4</v>
      </c>
      <c r="F7" s="2">
        <v>5</v>
      </c>
      <c r="G7" s="2">
        <v>6</v>
      </c>
      <c r="H7" s="2">
        <v>7</v>
      </c>
      <c r="I7" s="2">
        <v>8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s="1" customFormat="1" ht="13.5">
      <c r="A8" s="3">
        <v>1</v>
      </c>
      <c r="B8" s="72" t="s">
        <v>170</v>
      </c>
      <c r="C8" s="5"/>
      <c r="D8" s="53" t="s">
        <v>203</v>
      </c>
      <c r="E8" s="73" t="s">
        <v>9</v>
      </c>
      <c r="F8" s="74">
        <v>30</v>
      </c>
      <c r="G8" s="75">
        <v>6</v>
      </c>
      <c r="H8" s="76">
        <f>F8*G8</f>
        <v>180</v>
      </c>
      <c r="I8" s="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s="1" customFormat="1" ht="13.5">
      <c r="A9" s="3">
        <v>2</v>
      </c>
      <c r="B9" s="72" t="s">
        <v>171</v>
      </c>
      <c r="C9" s="8"/>
      <c r="D9" s="53" t="s">
        <v>204</v>
      </c>
      <c r="E9" s="73" t="s">
        <v>9</v>
      </c>
      <c r="F9" s="74">
        <v>30</v>
      </c>
      <c r="G9" s="75">
        <v>7</v>
      </c>
      <c r="H9" s="76">
        <f aca="true" t="shared" si="0" ref="H9:H41">F9*G9</f>
        <v>210</v>
      </c>
      <c r="I9" s="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73" s="1" customFormat="1" ht="13.5">
      <c r="A10" s="3">
        <v>3</v>
      </c>
      <c r="B10" s="72" t="s">
        <v>172</v>
      </c>
      <c r="C10" s="8"/>
      <c r="D10" s="53" t="s">
        <v>205</v>
      </c>
      <c r="E10" s="73" t="s">
        <v>9</v>
      </c>
      <c r="F10" s="74">
        <v>50</v>
      </c>
      <c r="G10" s="75">
        <v>1</v>
      </c>
      <c r="H10" s="76">
        <f t="shared" si="0"/>
        <v>50</v>
      </c>
      <c r="I10" s="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</row>
    <row r="11" spans="1:73" s="42" customFormat="1" ht="13.5">
      <c r="A11" s="11">
        <v>4</v>
      </c>
      <c r="B11" s="72" t="s">
        <v>173</v>
      </c>
      <c r="C11" s="44"/>
      <c r="D11" s="53" t="s">
        <v>206</v>
      </c>
      <c r="E11" s="73" t="s">
        <v>9</v>
      </c>
      <c r="F11" s="74">
        <v>50</v>
      </c>
      <c r="G11" s="75">
        <v>6</v>
      </c>
      <c r="H11" s="76">
        <f t="shared" si="0"/>
        <v>300</v>
      </c>
      <c r="I11" s="1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1:73" s="1" customFormat="1" ht="13.5">
      <c r="A12" s="11">
        <v>5</v>
      </c>
      <c r="B12" s="72" t="s">
        <v>174</v>
      </c>
      <c r="C12" s="44"/>
      <c r="D12" s="53" t="s">
        <v>207</v>
      </c>
      <c r="E12" s="73" t="s">
        <v>9</v>
      </c>
      <c r="F12" s="74">
        <v>25</v>
      </c>
      <c r="G12" s="75">
        <v>12</v>
      </c>
      <c r="H12" s="76">
        <f t="shared" si="0"/>
        <v>300</v>
      </c>
      <c r="I12" s="1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</row>
    <row r="13" spans="1:73" s="42" customFormat="1" ht="13.5">
      <c r="A13" s="11">
        <v>6</v>
      </c>
      <c r="B13" s="72" t="s">
        <v>160</v>
      </c>
      <c r="C13" s="44"/>
      <c r="D13" s="53" t="s">
        <v>208</v>
      </c>
      <c r="E13" s="73" t="s">
        <v>9</v>
      </c>
      <c r="F13" s="74">
        <v>20</v>
      </c>
      <c r="G13" s="75">
        <v>8</v>
      </c>
      <c r="H13" s="76">
        <f t="shared" si="0"/>
        <v>160</v>
      </c>
      <c r="I13" s="1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</row>
    <row r="14" spans="1:73" s="42" customFormat="1" ht="13.5">
      <c r="A14" s="11">
        <v>7</v>
      </c>
      <c r="B14" s="72" t="s">
        <v>175</v>
      </c>
      <c r="C14" s="44"/>
      <c r="D14" s="53" t="s">
        <v>209</v>
      </c>
      <c r="E14" s="73" t="s">
        <v>9</v>
      </c>
      <c r="F14" s="74">
        <v>35</v>
      </c>
      <c r="G14" s="75">
        <v>10</v>
      </c>
      <c r="H14" s="76">
        <f t="shared" si="0"/>
        <v>350</v>
      </c>
      <c r="I14" s="1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</row>
    <row r="15" spans="1:73" s="42" customFormat="1" ht="13.5">
      <c r="A15" s="11">
        <v>8</v>
      </c>
      <c r="B15" s="72" t="s">
        <v>176</v>
      </c>
      <c r="C15" s="44"/>
      <c r="D15" s="53" t="s">
        <v>210</v>
      </c>
      <c r="E15" s="73" t="s">
        <v>9</v>
      </c>
      <c r="F15" s="74">
        <v>45</v>
      </c>
      <c r="G15" s="75">
        <v>3</v>
      </c>
      <c r="H15" s="77">
        <f t="shared" si="0"/>
        <v>135</v>
      </c>
      <c r="I15" s="1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</row>
    <row r="16" spans="1:73" s="1" customFormat="1" ht="13.5">
      <c r="A16" s="11">
        <v>9</v>
      </c>
      <c r="B16" s="72" t="s">
        <v>177</v>
      </c>
      <c r="C16" s="44"/>
      <c r="D16" s="53" t="s">
        <v>211</v>
      </c>
      <c r="E16" s="73" t="s">
        <v>9</v>
      </c>
      <c r="F16" s="74">
        <v>90</v>
      </c>
      <c r="G16" s="75">
        <v>1</v>
      </c>
      <c r="H16" s="77">
        <f t="shared" si="0"/>
        <v>90</v>
      </c>
      <c r="I16" s="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</row>
    <row r="17" spans="1:73" s="1" customFormat="1" ht="13.5">
      <c r="A17" s="11">
        <v>10</v>
      </c>
      <c r="B17" s="72" t="s">
        <v>178</v>
      </c>
      <c r="C17" s="44"/>
      <c r="D17" s="53" t="s">
        <v>212</v>
      </c>
      <c r="E17" s="73" t="s">
        <v>9</v>
      </c>
      <c r="F17" s="74">
        <v>95</v>
      </c>
      <c r="G17" s="75">
        <v>2</v>
      </c>
      <c r="H17" s="77">
        <f t="shared" si="0"/>
        <v>190</v>
      </c>
      <c r="I17" s="2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s="1" customFormat="1" ht="13.5">
      <c r="A18" s="11">
        <v>11</v>
      </c>
      <c r="B18" s="72" t="s">
        <v>179</v>
      </c>
      <c r="C18" s="44"/>
      <c r="D18" s="53" t="s">
        <v>213</v>
      </c>
      <c r="E18" s="73" t="s">
        <v>9</v>
      </c>
      <c r="F18" s="74">
        <v>40</v>
      </c>
      <c r="G18" s="75">
        <v>1</v>
      </c>
      <c r="H18" s="77">
        <f t="shared" si="0"/>
        <v>40</v>
      </c>
      <c r="I18" s="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s="1" customFormat="1" ht="13.5">
      <c r="A19" s="11">
        <v>12</v>
      </c>
      <c r="B19" s="72" t="s">
        <v>180</v>
      </c>
      <c r="C19" s="44"/>
      <c r="D19" s="53" t="s">
        <v>214</v>
      </c>
      <c r="E19" s="73" t="s">
        <v>9</v>
      </c>
      <c r="F19" s="74">
        <v>15</v>
      </c>
      <c r="G19" s="75">
        <v>4</v>
      </c>
      <c r="H19" s="77">
        <f t="shared" si="0"/>
        <v>60</v>
      </c>
      <c r="I19" s="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s="1" customFormat="1" ht="13.5">
      <c r="A20" s="11">
        <v>13</v>
      </c>
      <c r="B20" s="72" t="s">
        <v>181</v>
      </c>
      <c r="C20" s="44"/>
      <c r="D20" s="53" t="s">
        <v>215</v>
      </c>
      <c r="E20" s="73" t="s">
        <v>9</v>
      </c>
      <c r="F20" s="74">
        <v>45</v>
      </c>
      <c r="G20" s="75">
        <v>5</v>
      </c>
      <c r="H20" s="76">
        <f t="shared" si="0"/>
        <v>225</v>
      </c>
      <c r="I20" s="2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1:73" s="1" customFormat="1" ht="13.5">
      <c r="A21" s="11">
        <v>14</v>
      </c>
      <c r="B21" s="72" t="s">
        <v>182</v>
      </c>
      <c r="C21" s="44"/>
      <c r="D21" s="53" t="s">
        <v>216</v>
      </c>
      <c r="E21" s="73" t="s">
        <v>9</v>
      </c>
      <c r="F21" s="74">
        <v>30</v>
      </c>
      <c r="G21" s="75">
        <v>4</v>
      </c>
      <c r="H21" s="76">
        <f>F21*G21</f>
        <v>120</v>
      </c>
      <c r="I21" s="2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</row>
    <row r="22" spans="1:73" s="1" customFormat="1" ht="13.5">
      <c r="A22" s="11">
        <v>15</v>
      </c>
      <c r="B22" s="72" t="s">
        <v>183</v>
      </c>
      <c r="C22" s="44"/>
      <c r="D22" s="53" t="s">
        <v>217</v>
      </c>
      <c r="E22" s="73" t="s">
        <v>9</v>
      </c>
      <c r="F22" s="74">
        <v>50</v>
      </c>
      <c r="G22" s="75">
        <v>2</v>
      </c>
      <c r="H22" s="76">
        <f t="shared" si="0"/>
        <v>100</v>
      </c>
      <c r="I22" s="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</row>
    <row r="23" spans="1:73" s="1" customFormat="1" ht="13.5">
      <c r="A23" s="11">
        <v>16</v>
      </c>
      <c r="B23" s="72" t="s">
        <v>184</v>
      </c>
      <c r="C23" s="44"/>
      <c r="D23" s="53" t="s">
        <v>218</v>
      </c>
      <c r="E23" s="73" t="s">
        <v>9</v>
      </c>
      <c r="F23" s="74">
        <v>25</v>
      </c>
      <c r="G23" s="75">
        <v>1</v>
      </c>
      <c r="H23" s="76">
        <f t="shared" si="0"/>
        <v>25</v>
      </c>
      <c r="I23" s="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</row>
    <row r="24" spans="1:73" s="1" customFormat="1" ht="13.5">
      <c r="A24" s="11">
        <v>17</v>
      </c>
      <c r="B24" s="72" t="s">
        <v>185</v>
      </c>
      <c r="C24" s="44"/>
      <c r="D24" s="53" t="s">
        <v>219</v>
      </c>
      <c r="E24" s="73" t="s">
        <v>9</v>
      </c>
      <c r="F24" s="74">
        <v>35</v>
      </c>
      <c r="G24" s="75">
        <v>18</v>
      </c>
      <c r="H24" s="76">
        <f t="shared" si="0"/>
        <v>630</v>
      </c>
      <c r="I24" s="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</row>
    <row r="25" spans="1:73" s="1" customFormat="1" ht="13.5">
      <c r="A25" s="11">
        <v>18</v>
      </c>
      <c r="B25" s="72" t="s">
        <v>186</v>
      </c>
      <c r="C25" s="44"/>
      <c r="D25" s="53" t="s">
        <v>220</v>
      </c>
      <c r="E25" s="73" t="s">
        <v>9</v>
      </c>
      <c r="F25" s="74">
        <v>40</v>
      </c>
      <c r="G25" s="75">
        <v>1</v>
      </c>
      <c r="H25" s="76">
        <f t="shared" si="0"/>
        <v>40</v>
      </c>
      <c r="I25" s="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</row>
    <row r="26" spans="1:73" s="1" customFormat="1" ht="13.5">
      <c r="A26" s="11">
        <v>19</v>
      </c>
      <c r="B26" s="72" t="s">
        <v>187</v>
      </c>
      <c r="C26" s="44"/>
      <c r="D26" s="53" t="s">
        <v>221</v>
      </c>
      <c r="E26" s="73" t="s">
        <v>9</v>
      </c>
      <c r="F26" s="74">
        <v>70</v>
      </c>
      <c r="G26" s="75">
        <v>10</v>
      </c>
      <c r="H26" s="76">
        <f t="shared" si="0"/>
        <v>700</v>
      </c>
      <c r="I26" s="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</row>
    <row r="27" spans="1:73" s="1" customFormat="1" ht="13.5">
      <c r="A27" s="11">
        <v>20</v>
      </c>
      <c r="B27" s="72" t="s">
        <v>188</v>
      </c>
      <c r="C27" s="44"/>
      <c r="D27" s="53" t="s">
        <v>222</v>
      </c>
      <c r="E27" s="73" t="s">
        <v>9</v>
      </c>
      <c r="F27" s="74">
        <v>35</v>
      </c>
      <c r="G27" s="75">
        <v>4</v>
      </c>
      <c r="H27" s="76">
        <f t="shared" si="0"/>
        <v>140</v>
      </c>
      <c r="I27" s="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</row>
    <row r="28" spans="1:73" s="1" customFormat="1" ht="13.5">
      <c r="A28" s="11">
        <v>21</v>
      </c>
      <c r="B28" s="72" t="s">
        <v>189</v>
      </c>
      <c r="C28" s="44"/>
      <c r="D28" s="53" t="s">
        <v>223</v>
      </c>
      <c r="E28" s="73" t="s">
        <v>9</v>
      </c>
      <c r="F28" s="74">
        <v>70</v>
      </c>
      <c r="G28" s="75">
        <v>2</v>
      </c>
      <c r="H28" s="76">
        <f t="shared" si="0"/>
        <v>140</v>
      </c>
      <c r="I28" s="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</row>
    <row r="29" spans="1:73" s="1" customFormat="1" ht="13.5">
      <c r="A29" s="11">
        <v>22</v>
      </c>
      <c r="B29" s="72" t="s">
        <v>190</v>
      </c>
      <c r="C29" s="44"/>
      <c r="D29" s="53" t="s">
        <v>224</v>
      </c>
      <c r="E29" s="73" t="s">
        <v>9</v>
      </c>
      <c r="F29" s="74">
        <v>50</v>
      </c>
      <c r="G29" s="75">
        <v>1</v>
      </c>
      <c r="H29" s="76">
        <f t="shared" si="0"/>
        <v>50</v>
      </c>
      <c r="I29" s="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</row>
    <row r="30" spans="1:73" s="1" customFormat="1" ht="13.5">
      <c r="A30" s="11">
        <v>23</v>
      </c>
      <c r="B30" s="72" t="s">
        <v>191</v>
      </c>
      <c r="C30" s="44"/>
      <c r="D30" s="53" t="s">
        <v>225</v>
      </c>
      <c r="E30" s="73" t="s">
        <v>9</v>
      </c>
      <c r="F30" s="74">
        <v>100</v>
      </c>
      <c r="G30" s="75">
        <v>1</v>
      </c>
      <c r="H30" s="76">
        <f>F30*G30</f>
        <v>100</v>
      </c>
      <c r="I30" s="7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</row>
    <row r="31" spans="1:73" s="42" customFormat="1" ht="13.5">
      <c r="A31" s="11">
        <v>24</v>
      </c>
      <c r="B31" s="72" t="s">
        <v>192</v>
      </c>
      <c r="C31" s="44"/>
      <c r="D31" s="53" t="s">
        <v>226</v>
      </c>
      <c r="E31" s="73" t="s">
        <v>9</v>
      </c>
      <c r="F31" s="74">
        <v>65</v>
      </c>
      <c r="G31" s="75">
        <v>11</v>
      </c>
      <c r="H31" s="76">
        <f t="shared" si="0"/>
        <v>715</v>
      </c>
      <c r="I31" s="1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</row>
    <row r="32" spans="1:73" s="1" customFormat="1" ht="27">
      <c r="A32" s="11">
        <v>25</v>
      </c>
      <c r="B32" s="72" t="s">
        <v>193</v>
      </c>
      <c r="C32" s="44"/>
      <c r="D32" s="53" t="s">
        <v>227</v>
      </c>
      <c r="E32" s="73" t="s">
        <v>9</v>
      </c>
      <c r="F32" s="74">
        <v>4500</v>
      </c>
      <c r="G32" s="75">
        <v>1</v>
      </c>
      <c r="H32" s="76">
        <f t="shared" si="0"/>
        <v>4500</v>
      </c>
      <c r="I32" s="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</row>
    <row r="33" spans="1:73" s="1" customFormat="1" ht="13.5">
      <c r="A33" s="11">
        <v>26</v>
      </c>
      <c r="B33" s="72" t="s">
        <v>194</v>
      </c>
      <c r="C33" s="44"/>
      <c r="D33" s="53" t="s">
        <v>228</v>
      </c>
      <c r="E33" s="73" t="s">
        <v>9</v>
      </c>
      <c r="F33" s="74">
        <v>40</v>
      </c>
      <c r="G33" s="75">
        <v>2</v>
      </c>
      <c r="H33" s="76">
        <f t="shared" si="0"/>
        <v>80</v>
      </c>
      <c r="I33" s="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s="1" customFormat="1" ht="13.5">
      <c r="A34" s="11">
        <v>27</v>
      </c>
      <c r="B34" s="72" t="s">
        <v>195</v>
      </c>
      <c r="C34" s="45"/>
      <c r="D34" s="53" t="s">
        <v>229</v>
      </c>
      <c r="E34" s="73" t="s">
        <v>9</v>
      </c>
      <c r="F34" s="74">
        <v>60</v>
      </c>
      <c r="G34" s="75">
        <v>13</v>
      </c>
      <c r="H34" s="76">
        <f t="shared" si="0"/>
        <v>780</v>
      </c>
      <c r="I34" s="7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73" s="1" customFormat="1" ht="13.5">
      <c r="A35" s="11">
        <v>28</v>
      </c>
      <c r="B35" s="72" t="s">
        <v>196</v>
      </c>
      <c r="C35" s="44"/>
      <c r="D35" s="53" t="s">
        <v>230</v>
      </c>
      <c r="E35" s="73" t="s">
        <v>9</v>
      </c>
      <c r="F35" s="74">
        <v>90</v>
      </c>
      <c r="G35" s="75">
        <v>1</v>
      </c>
      <c r="H35" s="76">
        <f t="shared" si="0"/>
        <v>90</v>
      </c>
      <c r="I35" s="7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</row>
    <row r="36" spans="1:73" s="1" customFormat="1" ht="13.5">
      <c r="A36" s="11">
        <v>29</v>
      </c>
      <c r="B36" s="72" t="s">
        <v>197</v>
      </c>
      <c r="C36" s="44"/>
      <c r="D36" s="53" t="s">
        <v>231</v>
      </c>
      <c r="E36" s="73" t="s">
        <v>9</v>
      </c>
      <c r="F36" s="74">
        <v>750</v>
      </c>
      <c r="G36" s="75">
        <v>1</v>
      </c>
      <c r="H36" s="76">
        <f t="shared" si="0"/>
        <v>750</v>
      </c>
      <c r="I36" s="7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s="1" customFormat="1" ht="13.5">
      <c r="A37" s="11">
        <v>30</v>
      </c>
      <c r="B37" s="72" t="s">
        <v>198</v>
      </c>
      <c r="C37" s="44"/>
      <c r="D37" s="53" t="s">
        <v>232</v>
      </c>
      <c r="E37" s="73" t="s">
        <v>9</v>
      </c>
      <c r="F37" s="74">
        <v>210</v>
      </c>
      <c r="G37" s="75">
        <v>1</v>
      </c>
      <c r="H37" s="76">
        <f t="shared" si="0"/>
        <v>210</v>
      </c>
      <c r="I37" s="7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s="1" customFormat="1" ht="13.5">
      <c r="A38" s="11">
        <v>31</v>
      </c>
      <c r="B38" s="72" t="s">
        <v>199</v>
      </c>
      <c r="C38" s="44"/>
      <c r="D38" s="53" t="s">
        <v>233</v>
      </c>
      <c r="E38" s="73" t="s">
        <v>9</v>
      </c>
      <c r="F38" s="74">
        <v>4000</v>
      </c>
      <c r="G38" s="75">
        <v>2</v>
      </c>
      <c r="H38" s="76">
        <f t="shared" si="0"/>
        <v>8000</v>
      </c>
      <c r="I38" s="7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s="1" customFormat="1" ht="13.5">
      <c r="A39" s="11">
        <v>32</v>
      </c>
      <c r="B39" s="72" t="s">
        <v>200</v>
      </c>
      <c r="C39" s="44"/>
      <c r="D39" s="53" t="s">
        <v>234</v>
      </c>
      <c r="E39" s="73" t="s">
        <v>9</v>
      </c>
      <c r="F39" s="74">
        <v>210</v>
      </c>
      <c r="G39" s="75">
        <v>1</v>
      </c>
      <c r="H39" s="76">
        <f t="shared" si="0"/>
        <v>210</v>
      </c>
      <c r="I39" s="7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s="1" customFormat="1" ht="13.5">
      <c r="A40" s="11">
        <v>33</v>
      </c>
      <c r="B40" s="72" t="s">
        <v>201</v>
      </c>
      <c r="C40" s="44"/>
      <c r="D40" s="53" t="s">
        <v>235</v>
      </c>
      <c r="E40" s="73" t="s">
        <v>9</v>
      </c>
      <c r="F40" s="74">
        <v>3700</v>
      </c>
      <c r="G40" s="75">
        <v>1</v>
      </c>
      <c r="H40" s="78">
        <f>F40*G40</f>
        <v>3700</v>
      </c>
      <c r="I40" s="7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s="1" customFormat="1" ht="13.5">
      <c r="A41" s="11">
        <v>34</v>
      </c>
      <c r="B41" s="72" t="s">
        <v>202</v>
      </c>
      <c r="C41" s="44"/>
      <c r="D41" s="53" t="s">
        <v>236</v>
      </c>
      <c r="E41" s="73" t="s">
        <v>9</v>
      </c>
      <c r="F41" s="74">
        <v>1800</v>
      </c>
      <c r="G41" s="75">
        <v>1</v>
      </c>
      <c r="H41" s="76">
        <f t="shared" si="0"/>
        <v>1800</v>
      </c>
      <c r="I41" s="7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s="1" customFormat="1" ht="15">
      <c r="A42" s="110" t="s">
        <v>237</v>
      </c>
      <c r="B42" s="110"/>
      <c r="C42" s="110"/>
      <c r="D42" s="110"/>
      <c r="E42" s="110"/>
      <c r="F42" s="110"/>
      <c r="G42" s="67">
        <f>SUM(G8:G41)</f>
        <v>145</v>
      </c>
      <c r="H42" s="68">
        <f>SUM(H8:H41)</f>
        <v>25170</v>
      </c>
      <c r="I42" s="41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</sheetData>
  <sheetProtection/>
  <mergeCells count="12">
    <mergeCell ref="C7:D7"/>
    <mergeCell ref="A42:F42"/>
    <mergeCell ref="A1:I1"/>
    <mergeCell ref="A2:I2"/>
    <mergeCell ref="A4:A6"/>
    <mergeCell ref="B4:B6"/>
    <mergeCell ref="C4:D6"/>
    <mergeCell ref="E4:E6"/>
    <mergeCell ref="F4:F6"/>
    <mergeCell ref="G4:G6"/>
    <mergeCell ref="H4:H6"/>
    <mergeCell ref="I4:I6"/>
  </mergeCells>
  <printOptions/>
  <pageMargins left="1.1811023622047243" right="0.3543307086614173" top="1.1811023622047243" bottom="0.4330708661417323" header="0.15748031496062992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2021-05-28T12:51:55Z</cp:lastPrinted>
  <dcterms:created xsi:type="dcterms:W3CDTF">2021-02-04T08:38:37Z</dcterms:created>
  <dcterms:modified xsi:type="dcterms:W3CDTF">2021-06-15T12:41:32Z</dcterms:modified>
  <cp:category/>
  <cp:version/>
  <cp:contentType/>
  <cp:contentStatus/>
</cp:coreProperties>
</file>